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бесплатно" sheetId="1" r:id="rId4"/>
    <sheet state="visible" name="платно" sheetId="2" r:id="rId5"/>
  </sheets>
  <definedNames/>
  <calcPr/>
</workbook>
</file>

<file path=xl/sharedStrings.xml><?xml version="1.0" encoding="utf-8"?>
<sst xmlns="http://schemas.openxmlformats.org/spreadsheetml/2006/main" count="205" uniqueCount="66">
  <si>
    <t>Школа</t>
  </si>
  <si>
    <t>МБОУ Зеледеевская СОШ</t>
  </si>
  <si>
    <t>корп</t>
  </si>
  <si>
    <t>День</t>
  </si>
  <si>
    <t>"__05_"____09_2023</t>
  </si>
  <si>
    <t>6-10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</si>
  <si>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</si>
  <si>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</si>
  <si>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</si>
  <si>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</si>
  <si>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</si>
  <si>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</si>
  <si>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</si>
  <si>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</si>
  <si>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</si>
  <si>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</si>
  <si>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</si>
  <si>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</si>
  <si>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овощей с мясом</t>
  </si>
  <si>
    <t>158/42</t>
  </si>
  <si>
    <t>гор.напиток</t>
  </si>
  <si>
    <t>Чай с сахаром</t>
  </si>
  <si>
    <t>хлеб черн.</t>
  </si>
  <si>
    <t>гп</t>
  </si>
  <si>
    <t>Хлеб ржаной</t>
  </si>
  <si>
    <t>хлеб бел.</t>
  </si>
  <si>
    <t>Хлеб пшеничный</t>
  </si>
  <si>
    <t>добавка</t>
  </si>
  <si>
    <t>Творожное  печенье</t>
  </si>
  <si>
    <t>Полдник</t>
  </si>
  <si>
    <t>напиток</t>
  </si>
  <si>
    <t>Кофейный напиток</t>
  </si>
  <si>
    <t>Фрукт</t>
  </si>
  <si>
    <t>Батон</t>
  </si>
  <si>
    <t>Обед</t>
  </si>
  <si>
    <t>закуска</t>
  </si>
  <si>
    <t>Икра свекольная</t>
  </si>
  <si>
    <t>65</t>
  </si>
  <si>
    <t>1 блюдо</t>
  </si>
  <si>
    <t>Рассольник ленинградский со сметаной и мясом</t>
  </si>
  <si>
    <t>200/5/5</t>
  </si>
  <si>
    <t>2 блюдо</t>
  </si>
  <si>
    <t>Котлеты рубленые из птицы</t>
  </si>
  <si>
    <t>90</t>
  </si>
  <si>
    <t>Соус сметанный с томатом</t>
  </si>
  <si>
    <t>25</t>
  </si>
  <si>
    <t>гарнир</t>
  </si>
  <si>
    <t>Рис отварной с овощами</t>
  </si>
  <si>
    <t>80/70</t>
  </si>
  <si>
    <t>Напиток из шиповника</t>
  </si>
  <si>
    <t>200</t>
  </si>
  <si>
    <t>28</t>
  </si>
  <si>
    <t>11-18 лет</t>
  </si>
  <si>
    <t>178/52</t>
  </si>
  <si>
    <t>100</t>
  </si>
  <si>
    <t>240/5/10</t>
  </si>
  <si>
    <t>180</t>
  </si>
  <si>
    <t>21</t>
  </si>
  <si>
    <t>20</t>
  </si>
  <si>
    <t>Зав.производством _________________________________</t>
  </si>
  <si>
    <t>Бухгалтер калькулятор _______________________________</t>
  </si>
  <si>
    <t>"___"_____2023</t>
  </si>
  <si>
    <t>За наличный расчет</t>
  </si>
  <si>
    <t>Сок</t>
  </si>
  <si>
    <t>40</t>
  </si>
  <si>
    <t>160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</si>
</sst>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sz val="11.0"/>
      <color/>
      <name val="Calibri"/>
    </font>
    <font/>
    <font>
      <b/>
      <i/>
      <u/>
      <sz val="11.0"/>
      <color/>
      <name val="Calibri"/>
    </font>
    <font>
      <b/>
      <sz val="11.0"/>
      <color/>
      <name val="Calibri"/>
    </font>
    <font>
      <sz val="11.0"/>
      <name val="Calibri"/>
    </font>
    <font>
      <b/>
      <sz val="12.0"/>
      <color/>
      <name val="Calibri"/>
    </font>
    <font>
      <b/>
      <i/>
      <u/>
      <sz val="11.0"/>
      <name val="Calibri"/>
    </font>
    <font>
      <b/>
      <sz val="11.0"/>
      <name val="Calibri"/>
    </font>
    <font>
      <b/>
      <sz val="12.0"/>
      <name val="Calibri"/>
    </font>
  </fonts>
  <fills count="2">
    <fill>
      <patternFill patternType="none"/>
    </fill>
    <fill>
      <patternFill patternType="lightGray"/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/>
    </xf>
    <xf borderId="4" fillId="0" fontId="1" numFmtId="49" xfId="0" applyAlignment="1" applyBorder="1" applyFont="1" applyNumberFormat="1">
      <alignment horizontal="center"/>
    </xf>
    <xf borderId="0" fillId="0" fontId="1" numFmtId="0" xfId="0" applyAlignment="1" applyFont="1">
      <alignment readingOrder="0"/>
    </xf>
    <xf borderId="0" fillId="0" fontId="3" numFmtId="0" xfId="0" applyFon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8" fillId="0" fontId="1" numFmtId="0" xfId="0" applyBorder="1" applyFont="1"/>
    <xf borderId="9" fillId="0" fontId="5" numFmtId="0" xfId="0" applyBorder="1" applyFont="1"/>
    <xf borderId="9" fillId="0" fontId="5" numFmtId="0" xfId="0" applyAlignment="1" applyBorder="1" applyFont="1">
      <alignment horizontal="center"/>
    </xf>
    <xf borderId="9" fillId="0" fontId="5" numFmtId="0" xfId="0" applyAlignment="1" applyBorder="1" applyFont="1">
      <alignment shrinkToFit="0" wrapText="1"/>
    </xf>
    <xf borderId="9" fillId="0" fontId="6" numFmtId="49" xfId="0" applyAlignment="1" applyBorder="1" applyFont="1" applyNumberFormat="1">
      <alignment horizontal="center"/>
    </xf>
    <xf borderId="9" fillId="0" fontId="6" numFmtId="2" xfId="0" applyBorder="1" applyFont="1" applyNumberFormat="1"/>
    <xf borderId="9" fillId="0" fontId="1" numFmtId="2" xfId="0" applyBorder="1" applyFont="1" applyNumberFormat="1"/>
    <xf borderId="10" fillId="0" fontId="1" numFmtId="2" xfId="0" applyBorder="1" applyFont="1" applyNumberFormat="1"/>
    <xf borderId="11" fillId="0" fontId="1" numFmtId="0" xfId="0" applyBorder="1" applyFont="1"/>
    <xf borderId="4" fillId="0" fontId="5" numFmtId="0" xfId="0" applyBorder="1" applyFont="1"/>
    <xf borderId="4" fillId="0" fontId="5" numFmtId="0" xfId="0" applyAlignment="1" applyBorder="1" applyFont="1">
      <alignment horizontal="center"/>
    </xf>
    <xf borderId="4" fillId="0" fontId="5" numFmtId="0" xfId="0" applyAlignment="1" applyBorder="1" applyFont="1">
      <alignment shrinkToFit="0" wrapText="1"/>
    </xf>
    <xf borderId="4" fillId="0" fontId="6" numFmtId="1" xfId="0" applyAlignment="1" applyBorder="1" applyFont="1" applyNumberFormat="1">
      <alignment horizontal="center"/>
    </xf>
    <xf borderId="4" fillId="0" fontId="6" numFmtId="2" xfId="0" applyBorder="1" applyFont="1" applyNumberFormat="1"/>
    <xf borderId="4" fillId="0" fontId="1" numFmtId="2" xfId="0" applyBorder="1" applyFont="1" applyNumberFormat="1"/>
    <xf borderId="12" fillId="0" fontId="1" numFmtId="2" xfId="0" applyBorder="1" applyFont="1" applyNumberFormat="1"/>
    <xf borderId="13" fillId="0" fontId="1" numFmtId="0" xfId="0" applyBorder="1" applyFont="1"/>
    <xf borderId="4" fillId="0" fontId="1" numFmtId="0" xfId="0" applyBorder="1" applyFont="1"/>
    <xf borderId="14" fillId="0" fontId="1" numFmtId="0" xfId="0" applyBorder="1" applyFont="1"/>
    <xf borderId="14" fillId="0" fontId="1" numFmtId="0" xfId="0" applyAlignment="1" applyBorder="1" applyFont="1">
      <alignment horizontal="center"/>
    </xf>
    <xf borderId="14" fillId="0" fontId="1" numFmtId="0" xfId="0" applyAlignment="1" applyBorder="1" applyFont="1">
      <alignment shrinkToFit="0" wrapText="1"/>
    </xf>
    <xf borderId="14" fillId="0" fontId="6" numFmtId="1" xfId="0" applyAlignment="1" applyBorder="1" applyFont="1" applyNumberFormat="1">
      <alignment horizontal="center"/>
    </xf>
    <xf borderId="14" fillId="0" fontId="6" numFmtId="2" xfId="0" applyBorder="1" applyFont="1" applyNumberFormat="1"/>
    <xf borderId="14" fillId="0" fontId="1" numFmtId="2" xfId="0" applyBorder="1" applyFont="1" applyNumberFormat="1"/>
    <xf borderId="15" fillId="0" fontId="1" numFmtId="2" xfId="0" applyBorder="1" applyFont="1" applyNumberFormat="1"/>
    <xf borderId="16" fillId="0" fontId="5" numFmtId="0" xfId="0" applyBorder="1" applyFont="1"/>
    <xf borderId="16" fillId="0" fontId="1" numFmtId="0" xfId="0" applyAlignment="1" applyBorder="1" applyFont="1">
      <alignment horizontal="center"/>
    </xf>
    <xf borderId="16" fillId="0" fontId="1" numFmtId="0" xfId="0" applyAlignment="1" applyBorder="1" applyFont="1">
      <alignment shrinkToFit="0" wrapText="1"/>
    </xf>
    <xf borderId="16" fillId="0" fontId="6" numFmtId="1" xfId="0" applyAlignment="1" applyBorder="1" applyFont="1" applyNumberFormat="1">
      <alignment horizontal="center"/>
    </xf>
    <xf borderId="16" fillId="0" fontId="6" numFmtId="2" xfId="0" applyBorder="1" applyFont="1" applyNumberFormat="1"/>
    <xf borderId="16" fillId="0" fontId="1" numFmtId="2" xfId="0" applyBorder="1" applyFont="1" applyNumberFormat="1"/>
    <xf borderId="17" fillId="0" fontId="1" numFmtId="2" xfId="0" applyBorder="1" applyFont="1" applyNumberFormat="1"/>
    <xf borderId="4" fillId="0" fontId="1" numFmtId="0" xfId="0" applyAlignment="1" applyBorder="1" applyFont="1">
      <alignment horizontal="center"/>
    </xf>
    <xf borderId="4" fillId="0" fontId="1" numFmtId="0" xfId="0" applyAlignment="1" applyBorder="1" applyFont="1">
      <alignment shrinkToFit="0" wrapText="1"/>
    </xf>
    <xf borderId="13" fillId="0" fontId="1" numFmtId="0" xfId="0" applyAlignment="1" applyBorder="1" applyFont="1">
      <alignment horizontal="center"/>
    </xf>
    <xf borderId="13" fillId="0" fontId="1" numFmtId="0" xfId="0" applyAlignment="1" applyBorder="1" applyFont="1">
      <alignment shrinkToFit="0" wrapText="1"/>
    </xf>
    <xf borderId="13" fillId="0" fontId="6" numFmtId="1" xfId="0" applyAlignment="1" applyBorder="1" applyFont="1" applyNumberFormat="1">
      <alignment horizontal="center"/>
    </xf>
    <xf borderId="13" fillId="0" fontId="6" numFmtId="2" xfId="0" applyBorder="1" applyFont="1" applyNumberFormat="1"/>
    <xf borderId="13" fillId="0" fontId="1" numFmtId="2" xfId="0" applyBorder="1" applyFont="1" applyNumberFormat="1"/>
    <xf borderId="18" fillId="0" fontId="1" numFmtId="0" xfId="0" applyBorder="1" applyFont="1"/>
    <xf borderId="19" fillId="0" fontId="1" numFmtId="2" xfId="0" applyBorder="1" applyFont="1" applyNumberFormat="1"/>
    <xf borderId="9" fillId="0" fontId="1" numFmtId="0" xfId="0" applyBorder="1" applyFont="1"/>
    <xf borderId="9" fillId="0" fontId="1" numFmtId="0" xfId="0" applyAlignment="1" applyBorder="1" applyFont="1">
      <alignment horizontal="center"/>
    </xf>
    <xf borderId="9" fillId="0" fontId="1" numFmtId="0" xfId="0" applyAlignment="1" applyBorder="1" applyFont="1">
      <alignment shrinkToFit="0" wrapText="1"/>
    </xf>
    <xf borderId="4" fillId="0" fontId="6" numFmtId="49" xfId="0" applyAlignment="1" applyBorder="1" applyFont="1" applyNumberFormat="1">
      <alignment horizontal="center"/>
    </xf>
    <xf borderId="13" fillId="0" fontId="6" numFmtId="49" xfId="0" applyAlignment="1" applyBorder="1" applyFont="1" applyNumberFormat="1">
      <alignment horizontal="center"/>
    </xf>
    <xf borderId="20" fillId="0" fontId="1" numFmtId="0" xfId="0" applyBorder="1" applyFont="1"/>
    <xf borderId="14" fillId="0" fontId="6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0" xfId="0" applyFon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6" numFmtId="0" xfId="0" applyAlignment="1" applyBorder="1" applyFont="1">
      <alignment horizontal="center"/>
    </xf>
    <xf borderId="6" fillId="0" fontId="1" numFmtId="0" xfId="0" applyAlignment="1" applyBorder="1" applyFont="1">
      <alignment horizontal="center" shrinkToFit="0" wrapText="1"/>
    </xf>
    <xf borderId="7" fillId="0" fontId="1" numFmtId="0" xfId="0" applyAlignment="1" applyBorder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1" fillId="0" fontId="5" numFmtId="0" xfId="0" applyAlignment="1" applyBorder="1" applyFont="1">
      <alignment shrinkToFit="0" wrapText="1"/>
    </xf>
    <xf borderId="4" fillId="0" fontId="5" numFmtId="49" xfId="0" applyAlignment="1" applyBorder="1" applyFont="1" applyNumberFormat="1">
      <alignment horizontal="center"/>
    </xf>
    <xf borderId="0" fillId="0" fontId="5" numFmtId="14" xfId="0" applyFont="1" applyNumberFormat="1"/>
    <xf borderId="0" fillId="0" fontId="7" numFmtId="0" xfId="0" applyFont="1"/>
    <xf borderId="5" fillId="0" fontId="5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vertical="center"/>
    </xf>
    <xf borderId="6" fillId="0" fontId="8" numFmtId="0" xfId="0" applyAlignment="1" applyBorder="1" applyFon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vertical="center"/>
    </xf>
    <xf borderId="0" fillId="0" fontId="5" numFmtId="0" xfId="0" applyAlignment="1" applyFont="1">
      <alignment vertical="center"/>
    </xf>
    <xf borderId="11" fillId="0" fontId="5" numFmtId="0" xfId="0" applyBorder="1" applyFont="1"/>
    <xf borderId="20" fillId="0" fontId="5" numFmtId="0" xfId="0" applyBorder="1" applyFont="1"/>
    <xf borderId="14" fillId="0" fontId="5" numFmtId="0" xfId="0" applyBorder="1" applyFont="1"/>
    <xf borderId="14" fillId="0" fontId="9" numFmtId="0" xfId="0" applyAlignment="1" applyBorder="1" applyFont="1">
      <alignment horizontal="center"/>
    </xf>
    <xf borderId="14" fillId="0" fontId="9" numFmtId="2" xfId="0" applyBorder="1" applyFont="1" applyNumberFormat="1"/>
    <xf borderId="14" fillId="0" fontId="5" numFmtId="2" xfId="0" applyBorder="1" applyFont="1" applyNumberFormat="1"/>
    <xf borderId="15" fillId="0" fontId="5" numFmtId="2" xfId="0" applyBorder="1" applyFont="1" applyNumberFormat="1"/>
    <xf borderId="21" fillId="0" fontId="5" numFmtId="0" xfId="0" applyBorder="1" applyFont="1"/>
    <xf borderId="21" fillId="0" fontId="5" numFmtId="0" xfId="0" applyAlignment="1" applyBorder="1" applyFont="1">
      <alignment horizontal="center"/>
    </xf>
    <xf borderId="21" fillId="0" fontId="5" numFmtId="0" xfId="0" applyAlignment="1" applyBorder="1" applyFont="1">
      <alignment shrinkToFit="0" wrapText="1"/>
    </xf>
    <xf borderId="21" fillId="0" fontId="9" numFmtId="49" xfId="0" applyAlignment="1" applyBorder="1" applyFont="1" applyNumberFormat="1">
      <alignment horizontal="center"/>
    </xf>
    <xf borderId="21" fillId="0" fontId="9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0"/>
    <col customWidth="1" min="5" max="5" width="8.0"/>
    <col customWidth="1" min="6" max="6" width="8.38"/>
    <col customWidth="1" min="7" max="7" width="6.75"/>
    <col customWidth="1" min="8" max="8" width="5.38"/>
    <col customWidth="1" min="9" max="9" width="5.75"/>
    <col customWidth="1" min="10" max="10" width="7.5"/>
    <col customWidth="1" min="11" max="11" width="7.63"/>
  </cols>
  <sheetData>
    <row r="1" ht="28.5" customHeight="1">
      <c r="A1" t="s">
        <v>0</v>
      </c>
      <c r="B1" s="1" t="s">
        <v>1</v>
      </c>
      <c r="C1" s="2"/>
      <c r="D1" s="3"/>
      <c r="E1" s="4" t="s">
        <v>2</v>
      </c>
      <c r="F1" s="5"/>
      <c r="H1" t="s">
        <v>3</v>
      </c>
      <c r="I1" s="6" t="s">
        <v>4</v>
      </c>
    </row>
    <row r="2" ht="14.25" customHeight="1">
      <c r="B2" s="7" t="s">
        <v>5</v>
      </c>
      <c r="E2" s="4"/>
    </row>
    <row r="3" ht="14.25" customHeight="1">
      <c r="A3" s="8" t="s">
        <v>6</v>
      </c>
      <c r="B3" s="9" t="s">
        <v>7</v>
      </c>
      <c r="C3" s="9" t="s">
        <v>8</v>
      </c>
      <c r="D3" s="9" t="s">
        <v>9</v>
      </c>
      <c r="E3" s="10" t="s">
        <v>10</v>
      </c>
      <c r="F3" s="10" t="s">
        <v>11</v>
      </c>
      <c r="G3" s="11" t="s">
        <v>12</v>
      </c>
      <c r="H3" s="9" t="s">
        <v>13</v>
      </c>
      <c r="I3" s="9" t="s">
        <v>14</v>
      </c>
      <c r="J3" s="12" t="s">
        <v>15</v>
      </c>
      <c r="K3" s="13"/>
    </row>
    <row r="4" ht="14.25" customHeight="1">
      <c r="A4" s="14" t="s">
        <v>16</v>
      </c>
      <c r="B4" s="15" t="s">
        <v>17</v>
      </c>
      <c r="C4" s="16">
        <v>39.0</v>
      </c>
      <c r="D4" s="17" t="s">
        <v>18</v>
      </c>
      <c r="E4" s="18" t="s">
        <v>19</v>
      </c>
      <c r="F4" s="19" t="str">
        <f>27.19*42/36+15.21*158/164</f>
        <v>46.38</v>
      </c>
      <c r="G4" s="20">
        <v>234.0</v>
      </c>
      <c r="H4" s="20">
        <v>8.54</v>
      </c>
      <c r="I4" s="20">
        <v>15.19</v>
      </c>
      <c r="J4" s="21">
        <v>14.57</v>
      </c>
    </row>
    <row r="5" ht="14.25" customHeight="1">
      <c r="A5" s="22"/>
      <c r="B5" s="23" t="s">
        <v>20</v>
      </c>
      <c r="C5" s="24">
        <v>57.0</v>
      </c>
      <c r="D5" s="25" t="s">
        <v>21</v>
      </c>
      <c r="E5" s="26">
        <v>200.0</v>
      </c>
      <c r="F5" s="27">
        <v>1.29</v>
      </c>
      <c r="G5" s="28">
        <v>41.0</v>
      </c>
      <c r="H5" s="28">
        <v>0.0</v>
      </c>
      <c r="I5" s="28">
        <v>0.0</v>
      </c>
      <c r="J5" s="29">
        <v>10.01</v>
      </c>
    </row>
    <row r="6" ht="14.25" customHeight="1">
      <c r="A6" s="22"/>
      <c r="B6" s="30" t="s">
        <v>22</v>
      </c>
      <c r="C6" s="24" t="s">
        <v>23</v>
      </c>
      <c r="D6" s="25" t="s">
        <v>24</v>
      </c>
      <c r="E6" s="26">
        <v>21.0</v>
      </c>
      <c r="F6" s="27">
        <v>0.91</v>
      </c>
      <c r="G6" s="28">
        <v>42.0</v>
      </c>
      <c r="H6" s="28">
        <v>0.98</v>
      </c>
      <c r="I6" s="28">
        <v>0.2</v>
      </c>
      <c r="J6" s="29">
        <v>8.96</v>
      </c>
    </row>
    <row r="7" ht="14.25" customHeight="1">
      <c r="A7" s="22"/>
      <c r="B7" s="31" t="s">
        <v>25</v>
      </c>
      <c r="C7" s="24" t="s">
        <v>23</v>
      </c>
      <c r="D7" s="25" t="s">
        <v>26</v>
      </c>
      <c r="E7" s="26">
        <v>22.0</v>
      </c>
      <c r="F7" s="27" t="str">
        <f>36.36*0.022</f>
        <v>0.80</v>
      </c>
      <c r="G7" s="28">
        <v>47.0</v>
      </c>
      <c r="H7" s="28">
        <v>1.52</v>
      </c>
      <c r="I7" s="28">
        <v>0.16</v>
      </c>
      <c r="J7" s="29">
        <v>9.84</v>
      </c>
    </row>
    <row r="8" ht="14.25" customHeight="1">
      <c r="A8" s="22"/>
      <c r="B8" s="23" t="s">
        <v>27</v>
      </c>
      <c r="C8" s="24" t="s">
        <v>23</v>
      </c>
      <c r="D8" s="25" t="s">
        <v>28</v>
      </c>
      <c r="E8" s="26">
        <v>60.0</v>
      </c>
      <c r="F8" s="27" t="str">
        <f>152.4*0.06</f>
        <v>9.14</v>
      </c>
      <c r="G8" s="28">
        <v>132.3</v>
      </c>
      <c r="H8" s="28">
        <v>7.37</v>
      </c>
      <c r="I8" s="28">
        <v>2.83</v>
      </c>
      <c r="J8" s="29">
        <v>19.14</v>
      </c>
    </row>
    <row r="9" ht="14.25" customHeight="1">
      <c r="A9" s="22"/>
      <c r="B9" s="32"/>
      <c r="C9" s="33"/>
      <c r="D9" s="34"/>
      <c r="E9" s="35"/>
      <c r="F9" s="36" t="str">
        <f t="shared" ref="F9:J9" si="1">SUM(F4:F8)</f>
        <v>58.52</v>
      </c>
      <c r="G9" s="37" t="str">
        <f t="shared" si="1"/>
        <v>496.30</v>
      </c>
      <c r="H9" s="37" t="str">
        <f t="shared" si="1"/>
        <v>18.41</v>
      </c>
      <c r="I9" s="37" t="str">
        <f t="shared" si="1"/>
        <v>18.38</v>
      </c>
      <c r="J9" s="38" t="str">
        <f t="shared" si="1"/>
        <v>62.52</v>
      </c>
    </row>
    <row r="10" ht="14.25" customHeight="1">
      <c r="A10" s="14" t="s">
        <v>29</v>
      </c>
      <c r="B10" s="39" t="s">
        <v>30</v>
      </c>
      <c r="C10" s="40">
        <v>63.0</v>
      </c>
      <c r="D10" s="41" t="s">
        <v>31</v>
      </c>
      <c r="E10" s="42">
        <v>200.0</v>
      </c>
      <c r="F10" s="43">
        <v>19.42</v>
      </c>
      <c r="G10" s="44">
        <v>118.0</v>
      </c>
      <c r="H10" s="44">
        <v>5.6</v>
      </c>
      <c r="I10" s="44">
        <v>6.4</v>
      </c>
      <c r="J10" s="45">
        <v>8.2</v>
      </c>
    </row>
    <row r="11" ht="14.25" customHeight="1">
      <c r="A11" s="22"/>
      <c r="B11" s="23" t="s">
        <v>27</v>
      </c>
      <c r="C11" s="46" t="s">
        <v>23</v>
      </c>
      <c r="D11" s="47" t="s">
        <v>32</v>
      </c>
      <c r="E11" s="26">
        <v>100.0</v>
      </c>
      <c r="F11" s="27" t="str">
        <f>0.156*180</f>
        <v>28.08</v>
      </c>
      <c r="G11" s="28">
        <v>47.0</v>
      </c>
      <c r="H11" s="28">
        <v>0.4</v>
      </c>
      <c r="I11" s="28">
        <v>0.4</v>
      </c>
      <c r="J11" s="29">
        <v>9.8</v>
      </c>
    </row>
    <row r="12" ht="14.25" customHeight="1">
      <c r="A12" s="22"/>
      <c r="B12" s="31" t="s">
        <v>25</v>
      </c>
      <c r="C12" s="48" t="s">
        <v>23</v>
      </c>
      <c r="D12" s="49" t="s">
        <v>33</v>
      </c>
      <c r="E12" s="50">
        <v>50.0</v>
      </c>
      <c r="F12" s="51" t="str">
        <f>45.45*0.05</f>
        <v>2.27</v>
      </c>
      <c r="G12" s="52">
        <v>131.0</v>
      </c>
      <c r="H12" s="52">
        <v>3.75</v>
      </c>
      <c r="I12" s="52">
        <v>1.45</v>
      </c>
      <c r="J12" s="29">
        <v>25.7</v>
      </c>
    </row>
    <row r="13" ht="14.25" customHeight="1">
      <c r="A13" s="53"/>
      <c r="B13" s="30"/>
      <c r="C13" s="48"/>
      <c r="D13" s="49"/>
      <c r="E13" s="50"/>
      <c r="F13" s="51">
        <v>43.89</v>
      </c>
      <c r="G13" s="52" t="str">
        <f t="shared" ref="G13:J13" si="2">SUM(G10:G12)</f>
        <v>296.00</v>
      </c>
      <c r="H13" s="52" t="str">
        <f t="shared" si="2"/>
        <v>9.75</v>
      </c>
      <c r="I13" s="52" t="str">
        <f t="shared" si="2"/>
        <v>8.25</v>
      </c>
      <c r="J13" s="54" t="str">
        <f t="shared" si="2"/>
        <v>43.70</v>
      </c>
    </row>
    <row r="14" ht="14.25" customHeight="1">
      <c r="A14" s="14" t="s">
        <v>34</v>
      </c>
      <c r="B14" s="55" t="s">
        <v>35</v>
      </c>
      <c r="C14" s="56">
        <v>59.0</v>
      </c>
      <c r="D14" s="57" t="s">
        <v>36</v>
      </c>
      <c r="E14" s="18" t="s">
        <v>37</v>
      </c>
      <c r="F14" s="19" t="str">
        <f>6.5*65/60</f>
        <v>7.04</v>
      </c>
      <c r="G14" s="20">
        <v>77.0</v>
      </c>
      <c r="H14" s="20">
        <v>1.32</v>
      </c>
      <c r="I14" s="20">
        <v>4.54</v>
      </c>
      <c r="J14" s="21">
        <v>6.69</v>
      </c>
    </row>
    <row r="15" ht="32.25" customHeight="1">
      <c r="A15" s="22"/>
      <c r="B15" s="31" t="s">
        <v>38</v>
      </c>
      <c r="C15" s="46">
        <v>28.0</v>
      </c>
      <c r="D15" s="47" t="s">
        <v>39</v>
      </c>
      <c r="E15" s="58" t="s">
        <v>40</v>
      </c>
      <c r="F15" s="27" t="str">
        <f>6.92*200/196+6.92*5/4+7.37*0.5</f>
        <v>19.40</v>
      </c>
      <c r="G15" s="28">
        <v>106.4</v>
      </c>
      <c r="H15" s="28">
        <v>1.75</v>
      </c>
      <c r="I15" s="28">
        <v>5.03</v>
      </c>
      <c r="J15" s="29">
        <v>15.7</v>
      </c>
    </row>
    <row r="16" ht="14.25" customHeight="1">
      <c r="A16" s="22"/>
      <c r="B16" s="31" t="s">
        <v>41</v>
      </c>
      <c r="C16" s="46">
        <v>14.0</v>
      </c>
      <c r="D16" s="47" t="s">
        <v>42</v>
      </c>
      <c r="E16" s="58" t="s">
        <v>43</v>
      </c>
      <c r="F16" s="27">
        <v>36.15</v>
      </c>
      <c r="G16" s="28">
        <v>211.0</v>
      </c>
      <c r="H16" s="28">
        <v>16.06</v>
      </c>
      <c r="I16" s="28">
        <v>10.5</v>
      </c>
      <c r="J16" s="29">
        <v>10.25</v>
      </c>
    </row>
    <row r="17" ht="14.25" customHeight="1">
      <c r="A17" s="22"/>
      <c r="B17" s="31" t="s">
        <v>27</v>
      </c>
      <c r="C17" s="46">
        <v>15.0</v>
      </c>
      <c r="D17" s="47" t="s">
        <v>44</v>
      </c>
      <c r="E17" s="58" t="s">
        <v>45</v>
      </c>
      <c r="F17" s="27">
        <v>3.06</v>
      </c>
      <c r="G17" s="28">
        <v>29.0</v>
      </c>
      <c r="H17" s="28">
        <v>0.24</v>
      </c>
      <c r="I17" s="28">
        <v>2.78</v>
      </c>
      <c r="J17" s="29">
        <v>0.71</v>
      </c>
    </row>
    <row r="18" ht="14.25" customHeight="1">
      <c r="A18" s="22"/>
      <c r="B18" s="31" t="s">
        <v>46</v>
      </c>
      <c r="C18" s="46">
        <v>32.0</v>
      </c>
      <c r="D18" s="47" t="s">
        <v>47</v>
      </c>
      <c r="E18" s="58" t="s">
        <v>48</v>
      </c>
      <c r="F18" s="27" t="str">
        <f>4.41*80/80+7.94*70/70</f>
        <v>12.35</v>
      </c>
      <c r="G18" s="28">
        <v>176.0</v>
      </c>
      <c r="H18" s="28">
        <v>3.22</v>
      </c>
      <c r="I18" s="28">
        <v>6.76</v>
      </c>
      <c r="J18" s="29">
        <v>21.25</v>
      </c>
    </row>
    <row r="19" ht="14.25" customHeight="1">
      <c r="A19" s="22"/>
      <c r="B19" s="31" t="s">
        <v>30</v>
      </c>
      <c r="C19" s="46">
        <v>35.0</v>
      </c>
      <c r="D19" s="47" t="s">
        <v>49</v>
      </c>
      <c r="E19" s="58" t="s">
        <v>50</v>
      </c>
      <c r="F19" s="27">
        <v>7.59</v>
      </c>
      <c r="G19" s="28">
        <v>97.0</v>
      </c>
      <c r="H19" s="28">
        <v>0.68</v>
      </c>
      <c r="I19" s="28">
        <v>0.28</v>
      </c>
      <c r="J19" s="29">
        <v>19.64</v>
      </c>
    </row>
    <row r="20" ht="14.25" customHeight="1">
      <c r="A20" s="22"/>
      <c r="B20" s="31" t="s">
        <v>25</v>
      </c>
      <c r="C20" s="46" t="s">
        <v>23</v>
      </c>
      <c r="D20" s="47" t="s">
        <v>26</v>
      </c>
      <c r="E20" s="58" t="s">
        <v>51</v>
      </c>
      <c r="F20" s="27" t="str">
        <f>36.36*0.028</f>
        <v>1.02</v>
      </c>
      <c r="G20" s="28">
        <v>47.0</v>
      </c>
      <c r="H20" s="28">
        <v>1.52</v>
      </c>
      <c r="I20" s="28">
        <v>0.16</v>
      </c>
      <c r="J20" s="29">
        <v>9.84</v>
      </c>
    </row>
    <row r="21" ht="14.25" customHeight="1">
      <c r="A21" s="22"/>
      <c r="B21" s="30" t="s">
        <v>22</v>
      </c>
      <c r="C21" s="48" t="s">
        <v>23</v>
      </c>
      <c r="D21" s="49" t="s">
        <v>24</v>
      </c>
      <c r="E21" s="59" t="s">
        <v>51</v>
      </c>
      <c r="F21" s="51">
        <v>1.18</v>
      </c>
      <c r="G21" s="52">
        <v>42.0</v>
      </c>
      <c r="H21" s="52">
        <v>0.98</v>
      </c>
      <c r="I21" s="52">
        <v>0.2</v>
      </c>
      <c r="J21" s="54">
        <v>8.96</v>
      </c>
    </row>
    <row r="22" ht="14.25" customHeight="1">
      <c r="A22" s="60"/>
      <c r="B22" s="32"/>
      <c r="C22" s="32"/>
      <c r="D22" s="32"/>
      <c r="E22" s="61"/>
      <c r="F22" s="36" t="str">
        <f t="shared" ref="F22:J22" si="3">SUM(F14:F21)</f>
        <v>87.79</v>
      </c>
      <c r="G22" s="37" t="str">
        <f t="shared" si="3"/>
        <v>785.40</v>
      </c>
      <c r="H22" s="37" t="str">
        <f t="shared" si="3"/>
        <v>25.77</v>
      </c>
      <c r="I22" s="37" t="str">
        <f t="shared" si="3"/>
        <v>30.25</v>
      </c>
      <c r="J22" s="38" t="str">
        <f t="shared" si="3"/>
        <v>93.04</v>
      </c>
    </row>
    <row r="23" ht="14.25" customHeight="1">
      <c r="B23" s="7" t="s">
        <v>52</v>
      </c>
      <c r="E23" s="62"/>
      <c r="F23" s="63"/>
    </row>
    <row r="24" ht="14.25" customHeight="1">
      <c r="A24" s="64" t="s">
        <v>6</v>
      </c>
      <c r="B24" s="65" t="s">
        <v>7</v>
      </c>
      <c r="C24" s="65" t="s">
        <v>8</v>
      </c>
      <c r="D24" s="65" t="s">
        <v>9</v>
      </c>
      <c r="E24" s="66" t="s">
        <v>10</v>
      </c>
      <c r="F24" s="66" t="s">
        <v>11</v>
      </c>
      <c r="G24" s="67" t="s">
        <v>12</v>
      </c>
      <c r="H24" s="65" t="s">
        <v>13</v>
      </c>
      <c r="I24" s="65" t="s">
        <v>14</v>
      </c>
      <c r="J24" s="68" t="s">
        <v>15</v>
      </c>
    </row>
    <row r="25" ht="14.25" customHeight="1">
      <c r="A25" s="14" t="s">
        <v>16</v>
      </c>
      <c r="B25" s="15" t="s">
        <v>17</v>
      </c>
      <c r="C25" s="16">
        <v>39.0</v>
      </c>
      <c r="D25" s="17" t="s">
        <v>18</v>
      </c>
      <c r="E25" s="18" t="s">
        <v>53</v>
      </c>
      <c r="F25" s="19" t="str">
        <f>31.34*52/41+17.23*178/189</f>
        <v>55.98</v>
      </c>
      <c r="G25" s="20">
        <v>269.1</v>
      </c>
      <c r="H25" s="20">
        <v>9.82</v>
      </c>
      <c r="I25" s="20">
        <v>17.47</v>
      </c>
      <c r="J25" s="21">
        <v>16.76</v>
      </c>
    </row>
    <row r="26" ht="14.25" customHeight="1">
      <c r="A26" s="22"/>
      <c r="B26" s="23" t="s">
        <v>20</v>
      </c>
      <c r="C26" s="24">
        <v>57.0</v>
      </c>
      <c r="D26" s="25" t="s">
        <v>21</v>
      </c>
      <c r="E26" s="26">
        <v>200.0</v>
      </c>
      <c r="F26" s="27">
        <v>1.29</v>
      </c>
      <c r="G26" s="28">
        <v>41.0</v>
      </c>
      <c r="H26" s="28">
        <v>0.0</v>
      </c>
      <c r="I26" s="28">
        <v>0.0</v>
      </c>
      <c r="J26" s="29">
        <v>10.01</v>
      </c>
    </row>
    <row r="27" ht="14.25" customHeight="1">
      <c r="A27" s="22"/>
      <c r="B27" s="30" t="s">
        <v>22</v>
      </c>
      <c r="C27" s="24" t="s">
        <v>23</v>
      </c>
      <c r="D27" s="25" t="s">
        <v>24</v>
      </c>
      <c r="E27" s="26">
        <v>30.0</v>
      </c>
      <c r="F27" s="27" t="str">
        <f>43.64*0.03</f>
        <v>1.31</v>
      </c>
      <c r="G27" s="28">
        <v>63.0</v>
      </c>
      <c r="H27" s="28">
        <v>1.47</v>
      </c>
      <c r="I27" s="28">
        <v>0.3</v>
      </c>
      <c r="J27" s="29">
        <v>13.44</v>
      </c>
    </row>
    <row r="28" ht="14.25" customHeight="1">
      <c r="A28" s="22"/>
      <c r="B28" s="31" t="s">
        <v>25</v>
      </c>
      <c r="C28" s="24" t="s">
        <v>23</v>
      </c>
      <c r="D28" s="25" t="s">
        <v>26</v>
      </c>
      <c r="E28" s="26">
        <v>30.0</v>
      </c>
      <c r="F28" s="27" t="str">
        <f>36.36*0.03</f>
        <v>1.09</v>
      </c>
      <c r="G28" s="28">
        <v>70.5</v>
      </c>
      <c r="H28" s="28">
        <v>2.28</v>
      </c>
      <c r="I28" s="28">
        <v>0.24</v>
      </c>
      <c r="J28" s="29">
        <v>14.76</v>
      </c>
    </row>
    <row r="29" ht="14.25" customHeight="1">
      <c r="A29" s="22"/>
      <c r="B29" s="23" t="s">
        <v>27</v>
      </c>
      <c r="C29" s="24" t="s">
        <v>23</v>
      </c>
      <c r="D29" s="25" t="s">
        <v>28</v>
      </c>
      <c r="E29" s="26">
        <v>60.0</v>
      </c>
      <c r="F29" s="27" t="str">
        <f>152.4*0.06</f>
        <v>9.14</v>
      </c>
      <c r="G29" s="28">
        <v>132.3</v>
      </c>
      <c r="H29" s="28">
        <v>7.37</v>
      </c>
      <c r="I29" s="28">
        <v>2.83</v>
      </c>
      <c r="J29" s="29">
        <v>19.14</v>
      </c>
    </row>
    <row r="30" ht="14.25" customHeight="1">
      <c r="A30" s="22"/>
      <c r="B30" s="32"/>
      <c r="C30" s="33"/>
      <c r="D30" s="34"/>
      <c r="E30" s="35"/>
      <c r="F30" s="36">
        <v>68.05</v>
      </c>
      <c r="G30" s="37" t="str">
        <f t="shared" ref="G30:J30" si="4">SUM(G25:G29)</f>
        <v>575.90</v>
      </c>
      <c r="H30" s="37" t="str">
        <f t="shared" si="4"/>
        <v>20.94</v>
      </c>
      <c r="I30" s="37" t="str">
        <f t="shared" si="4"/>
        <v>20.84</v>
      </c>
      <c r="J30" s="38" t="str">
        <f t="shared" si="4"/>
        <v>74.11</v>
      </c>
    </row>
    <row r="31" ht="14.25" customHeight="1">
      <c r="A31" s="14" t="s">
        <v>29</v>
      </c>
      <c r="B31" s="39" t="s">
        <v>30</v>
      </c>
      <c r="C31" s="40">
        <v>63.0</v>
      </c>
      <c r="D31" s="41" t="s">
        <v>31</v>
      </c>
      <c r="E31" s="42">
        <v>200.0</v>
      </c>
      <c r="F31" s="43">
        <v>19.42</v>
      </c>
      <c r="G31" s="44">
        <v>118.0</v>
      </c>
      <c r="H31" s="44">
        <v>5.6</v>
      </c>
      <c r="I31" s="44">
        <v>6.4</v>
      </c>
      <c r="J31" s="45">
        <v>8.2</v>
      </c>
    </row>
    <row r="32" ht="14.25" customHeight="1">
      <c r="A32" s="22"/>
      <c r="B32" s="23" t="s">
        <v>27</v>
      </c>
      <c r="C32" s="46" t="s">
        <v>23</v>
      </c>
      <c r="D32" s="47" t="s">
        <v>32</v>
      </c>
      <c r="E32" s="26">
        <v>100.0</v>
      </c>
      <c r="F32" s="27" t="str">
        <f>0.156*180</f>
        <v>28.08</v>
      </c>
      <c r="G32" s="28">
        <v>47.0</v>
      </c>
      <c r="H32" s="28">
        <v>0.4</v>
      </c>
      <c r="I32" s="28">
        <v>0.4</v>
      </c>
      <c r="J32" s="29">
        <v>9.8</v>
      </c>
    </row>
    <row r="33" ht="14.25" customHeight="1">
      <c r="A33" s="22"/>
      <c r="B33" s="31" t="s">
        <v>25</v>
      </c>
      <c r="C33" s="48" t="s">
        <v>23</v>
      </c>
      <c r="D33" s="49" t="s">
        <v>33</v>
      </c>
      <c r="E33" s="50">
        <v>80.0</v>
      </c>
      <c r="F33" s="51" t="str">
        <f>45.45*0.08</f>
        <v>3.64</v>
      </c>
      <c r="G33" s="52">
        <v>209.6</v>
      </c>
      <c r="H33" s="52">
        <v>6.0</v>
      </c>
      <c r="I33" s="52">
        <v>2.32</v>
      </c>
      <c r="J33" s="29">
        <v>41.12</v>
      </c>
    </row>
    <row r="34" ht="14.25" customHeight="1">
      <c r="A34" s="53"/>
      <c r="B34" s="30"/>
      <c r="C34" s="48"/>
      <c r="D34" s="49"/>
      <c r="E34" s="50"/>
      <c r="F34" s="51">
        <v>51.03</v>
      </c>
      <c r="G34" s="52" t="str">
        <f>SUM(G31:G33)</f>
        <v>374.60</v>
      </c>
      <c r="H34" s="52" t="str">
        <f t="shared" ref="H34:J34" si="5">SUM(H31:H32)</f>
        <v>6.00</v>
      </c>
      <c r="I34" s="52" t="str">
        <f t="shared" si="5"/>
        <v>6.80</v>
      </c>
      <c r="J34" s="54" t="str">
        <f t="shared" si="5"/>
        <v>18.00</v>
      </c>
    </row>
    <row r="35" ht="14.25" customHeight="1">
      <c r="A35" s="14" t="s">
        <v>34</v>
      </c>
      <c r="B35" s="55" t="s">
        <v>35</v>
      </c>
      <c r="C35" s="56">
        <v>59.0</v>
      </c>
      <c r="D35" s="57" t="s">
        <v>36</v>
      </c>
      <c r="E35" s="18" t="s">
        <v>54</v>
      </c>
      <c r="F35" s="19" t="str">
        <f>10.75*100/100</f>
        <v>10.75</v>
      </c>
      <c r="G35" s="20">
        <v>128.33</v>
      </c>
      <c r="H35" s="20">
        <v>2.2</v>
      </c>
      <c r="I35" s="20">
        <v>7.57</v>
      </c>
      <c r="J35" s="21">
        <v>11.15</v>
      </c>
    </row>
    <row r="36" ht="33.0" customHeight="1">
      <c r="A36" s="22"/>
      <c r="B36" s="31" t="s">
        <v>38</v>
      </c>
      <c r="C36" s="46">
        <v>28.0</v>
      </c>
      <c r="D36" s="47" t="s">
        <v>39</v>
      </c>
      <c r="E36" s="58" t="s">
        <v>55</v>
      </c>
      <c r="F36" s="27" t="str">
        <f>8.35*240/245+8.35*5/5+7.37</f>
        <v>23.90</v>
      </c>
      <c r="G36" s="28">
        <v>106.4</v>
      </c>
      <c r="H36" s="28">
        <v>1.75</v>
      </c>
      <c r="I36" s="28">
        <v>5.03</v>
      </c>
      <c r="J36" s="29">
        <v>15.7</v>
      </c>
    </row>
    <row r="37" ht="14.25" customHeight="1">
      <c r="A37" s="22"/>
      <c r="B37" s="31" t="s">
        <v>41</v>
      </c>
      <c r="C37" s="46">
        <v>14.0</v>
      </c>
      <c r="D37" s="47" t="s">
        <v>42</v>
      </c>
      <c r="E37" s="58" t="s">
        <v>54</v>
      </c>
      <c r="F37" s="27">
        <v>40.28</v>
      </c>
      <c r="G37" s="28">
        <v>234.44</v>
      </c>
      <c r="H37" s="28">
        <v>17.84</v>
      </c>
      <c r="I37" s="28">
        <v>11.67</v>
      </c>
      <c r="J37" s="29">
        <v>11.39</v>
      </c>
    </row>
    <row r="38" ht="14.25" customHeight="1">
      <c r="A38" s="22"/>
      <c r="B38" s="31" t="s">
        <v>27</v>
      </c>
      <c r="C38" s="46">
        <v>15.0</v>
      </c>
      <c r="D38" s="47" t="s">
        <v>44</v>
      </c>
      <c r="E38" s="58" t="s">
        <v>45</v>
      </c>
      <c r="F38" s="27">
        <v>3.06</v>
      </c>
      <c r="G38" s="28">
        <v>29.0</v>
      </c>
      <c r="H38" s="28">
        <v>0.24</v>
      </c>
      <c r="I38" s="28">
        <v>2.78</v>
      </c>
      <c r="J38" s="29">
        <v>0.71</v>
      </c>
    </row>
    <row r="39" ht="14.25" customHeight="1">
      <c r="A39" s="22"/>
      <c r="B39" s="31" t="s">
        <v>46</v>
      </c>
      <c r="C39" s="46">
        <v>32.0</v>
      </c>
      <c r="D39" s="47" t="s">
        <v>47</v>
      </c>
      <c r="E39" s="58" t="s">
        <v>56</v>
      </c>
      <c r="F39" s="27" t="str">
        <f>5.34*96/96+9.5*84/84</f>
        <v>14.84</v>
      </c>
      <c r="G39" s="28">
        <v>176.0</v>
      </c>
      <c r="H39" s="28">
        <v>3.22</v>
      </c>
      <c r="I39" s="28">
        <v>6.76</v>
      </c>
      <c r="J39" s="29">
        <v>21.25</v>
      </c>
    </row>
    <row r="40" ht="14.25" customHeight="1">
      <c r="A40" s="22"/>
      <c r="B40" s="31" t="s">
        <v>30</v>
      </c>
      <c r="C40" s="46">
        <v>35.0</v>
      </c>
      <c r="D40" s="47" t="s">
        <v>49</v>
      </c>
      <c r="E40" s="58" t="s">
        <v>50</v>
      </c>
      <c r="F40" s="27">
        <v>7.59</v>
      </c>
      <c r="G40" s="28">
        <v>97.0</v>
      </c>
      <c r="H40" s="28">
        <v>0.68</v>
      </c>
      <c r="I40" s="28">
        <v>0.28</v>
      </c>
      <c r="J40" s="29">
        <v>19.64</v>
      </c>
    </row>
    <row r="41" ht="14.25" customHeight="1">
      <c r="A41" s="22"/>
      <c r="B41" s="31" t="s">
        <v>25</v>
      </c>
      <c r="C41" s="46" t="s">
        <v>23</v>
      </c>
      <c r="D41" s="47" t="s">
        <v>26</v>
      </c>
      <c r="E41" s="58" t="s">
        <v>57</v>
      </c>
      <c r="F41" s="27" t="str">
        <f>36.36*0.021</f>
        <v>0.76</v>
      </c>
      <c r="G41" s="28">
        <v>47.0</v>
      </c>
      <c r="H41" s="28">
        <v>1.52</v>
      </c>
      <c r="I41" s="28">
        <v>0.16</v>
      </c>
      <c r="J41" s="29">
        <v>9.84</v>
      </c>
    </row>
    <row r="42" ht="14.25" customHeight="1">
      <c r="A42" s="22"/>
      <c r="B42" s="30" t="s">
        <v>22</v>
      </c>
      <c r="C42" s="48" t="s">
        <v>23</v>
      </c>
      <c r="D42" s="49" t="s">
        <v>24</v>
      </c>
      <c r="E42" s="59" t="s">
        <v>58</v>
      </c>
      <c r="F42" s="51" t="str">
        <f>43.64*0.02</f>
        <v>0.87</v>
      </c>
      <c r="G42" s="52">
        <v>42.0</v>
      </c>
      <c r="H42" s="52">
        <v>0.98</v>
      </c>
      <c r="I42" s="52">
        <v>0.2</v>
      </c>
      <c r="J42" s="54">
        <v>8.96</v>
      </c>
    </row>
    <row r="43" ht="14.25" customHeight="1">
      <c r="A43" s="60"/>
      <c r="B43" s="32"/>
      <c r="C43" s="32"/>
      <c r="D43" s="32"/>
      <c r="E43" s="61"/>
      <c r="F43" s="36" t="str">
        <f t="shared" ref="F43:J43" si="6">SUM(F35:F42)</f>
        <v>102.06</v>
      </c>
      <c r="G43" s="37" t="str">
        <f t="shared" si="6"/>
        <v>860.17</v>
      </c>
      <c r="H43" s="37" t="str">
        <f t="shared" si="6"/>
        <v>28.43</v>
      </c>
      <c r="I43" s="37" t="str">
        <f t="shared" si="6"/>
        <v>34.45</v>
      </c>
      <c r="J43" s="38" t="str">
        <f t="shared" si="6"/>
        <v>98.64</v>
      </c>
    </row>
    <row r="44" ht="14.25" customHeight="1">
      <c r="A44" s="69" t="s">
        <v>59</v>
      </c>
      <c r="E44" s="70"/>
      <c r="F44" s="71"/>
      <c r="G44" s="71"/>
      <c r="H44" s="71"/>
      <c r="I44" s="71"/>
      <c r="J44" s="71"/>
      <c r="K44" s="71"/>
    </row>
    <row r="45" ht="14.25" customHeight="1">
      <c r="A45" s="69" t="s">
        <v>60</v>
      </c>
      <c r="E45" s="4"/>
    </row>
    <row r="46" ht="14.25" customHeight="1">
      <c r="E46" s="4"/>
    </row>
    <row r="47" ht="14.25" customHeight="1">
      <c r="E47" s="4"/>
    </row>
    <row r="48" ht="14.25" customHeight="1">
      <c r="E48" s="4"/>
    </row>
    <row r="49" ht="14.25" customHeight="1">
      <c r="E49" s="4"/>
    </row>
    <row r="50" ht="14.25" customHeight="1">
      <c r="E50" s="4"/>
    </row>
    <row r="51" ht="14.25" customHeight="1">
      <c r="E51" s="4"/>
    </row>
    <row r="52" ht="14.25" customHeight="1">
      <c r="E52" s="4"/>
    </row>
    <row r="53" ht="14.25" customHeight="1">
      <c r="E53" s="4"/>
    </row>
    <row r="54" ht="14.25" customHeight="1">
      <c r="E54" s="4"/>
    </row>
    <row r="55" ht="14.25" customHeight="1">
      <c r="E55" s="4"/>
    </row>
    <row r="56" ht="14.25" customHeight="1">
      <c r="E56" s="4"/>
    </row>
    <row r="57" ht="14.25" customHeight="1">
      <c r="E57" s="4"/>
    </row>
    <row r="58" ht="14.25" customHeight="1">
      <c r="E58" s="4"/>
    </row>
    <row r="59" ht="14.25" customHeight="1">
      <c r="E59" s="4"/>
    </row>
    <row r="60" ht="14.25" customHeight="1">
      <c r="E60" s="4"/>
    </row>
    <row r="61" ht="14.25" customHeight="1">
      <c r="E61" s="4"/>
    </row>
    <row r="62" ht="14.25" customHeight="1">
      <c r="E62" s="4"/>
    </row>
    <row r="63" ht="14.25" customHeight="1">
      <c r="E63" s="4"/>
    </row>
    <row r="64" ht="14.25" customHeight="1">
      <c r="E64" s="4"/>
    </row>
    <row r="65" ht="14.25" customHeight="1">
      <c r="E65" s="4"/>
    </row>
    <row r="66" ht="14.25" customHeight="1">
      <c r="E66" s="4"/>
    </row>
    <row r="67" ht="14.25" customHeight="1">
      <c r="E67" s="4"/>
    </row>
    <row r="68" ht="14.25" customHeight="1">
      <c r="E68" s="4"/>
    </row>
    <row r="69" ht="14.25" customHeight="1">
      <c r="E69" s="4"/>
    </row>
    <row r="70" ht="14.25" customHeight="1">
      <c r="E70" s="4"/>
    </row>
    <row r="71" ht="14.25" customHeight="1">
      <c r="E71" s="4"/>
    </row>
    <row r="72" ht="14.25" customHeight="1">
      <c r="E72" s="4"/>
    </row>
    <row r="73" ht="14.25" customHeight="1">
      <c r="E73" s="4"/>
    </row>
    <row r="74" ht="14.25" customHeight="1">
      <c r="E74" s="4"/>
    </row>
    <row r="75" ht="14.25" customHeight="1">
      <c r="E75" s="4"/>
    </row>
    <row r="76" ht="14.25" customHeight="1">
      <c r="E76" s="4"/>
    </row>
    <row r="77" ht="14.25" customHeight="1">
      <c r="E77" s="4"/>
    </row>
    <row r="78" ht="14.25" customHeight="1">
      <c r="E78" s="4"/>
    </row>
    <row r="79" ht="14.25" customHeight="1">
      <c r="E79" s="4"/>
    </row>
    <row r="80" ht="14.25" customHeight="1">
      <c r="E80" s="4"/>
    </row>
    <row r="81" ht="14.25" customHeight="1">
      <c r="E81" s="4"/>
    </row>
    <row r="82" ht="14.25" customHeight="1">
      <c r="E82" s="4"/>
    </row>
    <row r="83" ht="14.25" customHeight="1">
      <c r="E83" s="4"/>
    </row>
    <row r="84" ht="14.25" customHeight="1">
      <c r="E84" s="4"/>
    </row>
    <row r="85" ht="14.25" customHeight="1">
      <c r="E85" s="4"/>
    </row>
    <row r="86" ht="14.25" customHeight="1">
      <c r="E86" s="4"/>
    </row>
    <row r="87" ht="14.25" customHeight="1">
      <c r="E87" s="4"/>
    </row>
    <row r="88" ht="14.25" customHeight="1">
      <c r="E88" s="4"/>
    </row>
    <row r="89" ht="14.25" customHeight="1">
      <c r="E89" s="4"/>
    </row>
    <row r="90" ht="14.25" customHeight="1">
      <c r="E90" s="4"/>
    </row>
    <row r="91" ht="14.25" customHeight="1">
      <c r="E91" s="4"/>
    </row>
    <row r="92" ht="14.25" customHeight="1">
      <c r="E92" s="4"/>
    </row>
    <row r="93" ht="14.25" customHeight="1">
      <c r="E93" s="4"/>
    </row>
    <row r="94" ht="14.25" customHeight="1">
      <c r="E94" s="4"/>
    </row>
    <row r="95" ht="14.25" customHeight="1">
      <c r="E95" s="4"/>
    </row>
    <row r="96" ht="14.25" customHeight="1">
      <c r="E96" s="4"/>
    </row>
    <row r="97" ht="14.25" customHeight="1">
      <c r="E97" s="4"/>
    </row>
    <row r="98" ht="14.25" customHeight="1">
      <c r="E98" s="4"/>
    </row>
    <row r="99" ht="14.25" customHeight="1">
      <c r="E99" s="4"/>
    </row>
    <row r="100" ht="14.25" customHeight="1">
      <c r="E100" s="4"/>
    </row>
  </sheetData>
  <mergeCells count="1">
    <mergeCell ref="B1:D1"/>
  </mergeCells>
  <printOptions/>
  <pageMargins bottom="0.15748031496062992" footer="0.0" header="0.0" left="0.2362204724409449" right="0.2362204724409449" top="0.15748031496062992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25"/>
    <col customWidth="1" min="2" max="2" width="10.13"/>
    <col customWidth="1" min="3" max="3" width="6.25"/>
    <col customWidth="1" min="4" max="4" width="21.13"/>
    <col customWidth="1" min="5" max="5" width="7.63"/>
    <col customWidth="1" min="6" max="6" width="6.38"/>
    <col customWidth="1" min="7" max="7" width="6.75"/>
    <col customWidth="1" min="8" max="8" width="5.38"/>
    <col customWidth="1" min="9" max="9" width="5.75"/>
    <col customWidth="1" min="10" max="10" width="7.5"/>
    <col customWidth="1" min="11" max="11" width="7.63"/>
  </cols>
  <sheetData>
    <row r="1" ht="28.5" customHeight="1">
      <c r="A1" s="71" t="s">
        <v>0</v>
      </c>
      <c r="B1" s="72" t="s">
        <v>1</v>
      </c>
      <c r="C1" s="2"/>
      <c r="D1" s="3"/>
      <c r="E1" s="70" t="s">
        <v>2</v>
      </c>
      <c r="F1" s="73"/>
      <c r="G1" s="71"/>
      <c r="H1" s="71" t="s">
        <v>3</v>
      </c>
      <c r="I1" s="74" t="s">
        <v>61</v>
      </c>
      <c r="J1" s="71"/>
      <c r="K1" s="71"/>
    </row>
    <row r="2" ht="14.25" customHeight="1">
      <c r="A2" s="71"/>
      <c r="B2" s="75" t="s">
        <v>62</v>
      </c>
      <c r="C2" s="71"/>
      <c r="D2" s="71"/>
      <c r="E2" s="70"/>
      <c r="F2" s="71"/>
      <c r="G2" s="71"/>
      <c r="H2" s="71"/>
      <c r="I2" s="71"/>
      <c r="J2" s="71"/>
      <c r="K2" s="71"/>
    </row>
    <row r="3" ht="14.25" customHeight="1">
      <c r="A3" s="76" t="s">
        <v>6</v>
      </c>
      <c r="B3" s="77" t="s">
        <v>7</v>
      </c>
      <c r="C3" s="77" t="s">
        <v>8</v>
      </c>
      <c r="D3" s="77" t="s">
        <v>9</v>
      </c>
      <c r="E3" s="78" t="s">
        <v>10</v>
      </c>
      <c r="F3" s="78" t="s">
        <v>11</v>
      </c>
      <c r="G3" s="79" t="s">
        <v>12</v>
      </c>
      <c r="H3" s="77" t="s">
        <v>13</v>
      </c>
      <c r="I3" s="77" t="s">
        <v>14</v>
      </c>
      <c r="J3" s="80" t="s">
        <v>15</v>
      </c>
      <c r="K3" s="81"/>
    </row>
    <row r="4" ht="14.25" customHeight="1">
      <c r="A4" s="14" t="s">
        <v>16</v>
      </c>
      <c r="B4" s="15" t="s">
        <v>17</v>
      </c>
      <c r="C4" s="16">
        <v>39.0</v>
      </c>
      <c r="D4" s="17" t="s">
        <v>18</v>
      </c>
      <c r="E4" s="18" t="s">
        <v>19</v>
      </c>
      <c r="F4" s="19" t="str">
        <f>36.17*42/36+20.24*158/164</f>
        <v>61.70</v>
      </c>
      <c r="G4" s="20">
        <v>234.0</v>
      </c>
      <c r="H4" s="20">
        <v>8.54</v>
      </c>
      <c r="I4" s="20">
        <v>15.19</v>
      </c>
      <c r="J4" s="21">
        <v>14.57</v>
      </c>
      <c r="K4" s="71"/>
    </row>
    <row r="5" ht="14.25" customHeight="1">
      <c r="A5" s="22"/>
      <c r="B5" s="23" t="s">
        <v>20</v>
      </c>
      <c r="C5" s="24">
        <v>57.0</v>
      </c>
      <c r="D5" s="25" t="s">
        <v>21</v>
      </c>
      <c r="E5" s="26">
        <v>200.0</v>
      </c>
      <c r="F5" s="27">
        <v>1.71</v>
      </c>
      <c r="G5" s="28">
        <v>41.0</v>
      </c>
      <c r="H5" s="28">
        <v>0.0</v>
      </c>
      <c r="I5" s="28">
        <v>0.0</v>
      </c>
      <c r="J5" s="29">
        <v>10.01</v>
      </c>
      <c r="K5" s="71"/>
    </row>
    <row r="6" ht="14.25" customHeight="1">
      <c r="A6" s="22"/>
      <c r="B6" s="30" t="s">
        <v>22</v>
      </c>
      <c r="C6" s="24" t="s">
        <v>23</v>
      </c>
      <c r="D6" s="25" t="s">
        <v>24</v>
      </c>
      <c r="E6" s="26">
        <v>20.0</v>
      </c>
      <c r="F6" s="27" t="str">
        <f>52.37*0.03</f>
        <v>1.57</v>
      </c>
      <c r="G6" s="28">
        <v>42.0</v>
      </c>
      <c r="H6" s="28">
        <v>0.98</v>
      </c>
      <c r="I6" s="28">
        <v>0.2</v>
      </c>
      <c r="J6" s="29">
        <v>8.96</v>
      </c>
      <c r="K6" s="71"/>
    </row>
    <row r="7" ht="14.25" customHeight="1">
      <c r="A7" s="22"/>
      <c r="B7" s="31" t="s">
        <v>25</v>
      </c>
      <c r="C7" s="24" t="s">
        <v>23</v>
      </c>
      <c r="D7" s="25" t="s">
        <v>26</v>
      </c>
      <c r="E7" s="26">
        <v>20.0</v>
      </c>
      <c r="F7" s="27" t="str">
        <f>43.63*0.03</f>
        <v>1.31</v>
      </c>
      <c r="G7" s="28">
        <v>47.0</v>
      </c>
      <c r="H7" s="28">
        <v>1.52</v>
      </c>
      <c r="I7" s="28">
        <v>0.16</v>
      </c>
      <c r="J7" s="29">
        <v>9.84</v>
      </c>
      <c r="K7" s="71"/>
    </row>
    <row r="8" ht="14.25" customHeight="1">
      <c r="A8" s="22"/>
      <c r="B8" s="23" t="s">
        <v>27</v>
      </c>
      <c r="C8" s="24" t="s">
        <v>23</v>
      </c>
      <c r="D8" s="25" t="s">
        <v>28</v>
      </c>
      <c r="E8" s="26">
        <v>60.0</v>
      </c>
      <c r="F8" s="27" t="str">
        <f>152.4*0.06*1.33</f>
        <v>12.16</v>
      </c>
      <c r="G8" s="28">
        <v>132.3</v>
      </c>
      <c r="H8" s="28">
        <v>7.37</v>
      </c>
      <c r="I8" s="28">
        <v>2.83</v>
      </c>
      <c r="J8" s="29">
        <v>19.14</v>
      </c>
      <c r="K8" s="71"/>
    </row>
    <row r="9" ht="14.25" customHeight="1">
      <c r="A9" s="22"/>
      <c r="B9" s="32"/>
      <c r="C9" s="33"/>
      <c r="D9" s="34"/>
      <c r="E9" s="35"/>
      <c r="F9" s="36">
        <v>78.0</v>
      </c>
      <c r="G9" s="37" t="str">
        <f t="shared" ref="G9:J9" si="1">SUM(G4:G8)</f>
        <v>496.30</v>
      </c>
      <c r="H9" s="37" t="str">
        <f t="shared" si="1"/>
        <v>18.41</v>
      </c>
      <c r="I9" s="37" t="str">
        <f t="shared" si="1"/>
        <v>18.38</v>
      </c>
      <c r="J9" s="38" t="str">
        <f t="shared" si="1"/>
        <v>62.52</v>
      </c>
      <c r="K9" s="71"/>
    </row>
    <row r="10" ht="14.25" customHeight="1">
      <c r="A10" s="82"/>
      <c r="B10" s="31" t="s">
        <v>41</v>
      </c>
      <c r="C10" s="46">
        <v>14.0</v>
      </c>
      <c r="D10" s="47" t="s">
        <v>42</v>
      </c>
      <c r="E10" s="58" t="s">
        <v>54</v>
      </c>
      <c r="F10" s="27">
        <v>53.58</v>
      </c>
      <c r="G10" s="28">
        <v>211.0</v>
      </c>
      <c r="H10" s="28">
        <v>16.06</v>
      </c>
      <c r="I10" s="28">
        <v>10.5</v>
      </c>
      <c r="J10" s="29">
        <v>10.25</v>
      </c>
      <c r="K10" s="71"/>
    </row>
    <row r="11" ht="14.25" customHeight="1">
      <c r="A11" s="82"/>
      <c r="B11" s="31" t="s">
        <v>46</v>
      </c>
      <c r="C11" s="46">
        <v>32.0</v>
      </c>
      <c r="D11" s="47" t="s">
        <v>47</v>
      </c>
      <c r="E11" s="58" t="s">
        <v>56</v>
      </c>
      <c r="F11" s="27" t="str">
        <f>7.1*90/96+12.64*90/84</f>
        <v>20.20</v>
      </c>
      <c r="G11" s="28">
        <v>176.0</v>
      </c>
      <c r="H11" s="28">
        <v>3.22</v>
      </c>
      <c r="I11" s="28">
        <v>6.76</v>
      </c>
      <c r="J11" s="29">
        <v>21.25</v>
      </c>
      <c r="K11" s="71"/>
    </row>
    <row r="12" ht="14.25" customHeight="1">
      <c r="A12" s="82"/>
      <c r="B12" s="31" t="s">
        <v>30</v>
      </c>
      <c r="C12" s="46">
        <v>25.0</v>
      </c>
      <c r="D12" s="47" t="s">
        <v>63</v>
      </c>
      <c r="E12" s="58" t="s">
        <v>50</v>
      </c>
      <c r="F12" s="27">
        <v>17.82</v>
      </c>
      <c r="G12" s="28">
        <v>97.0</v>
      </c>
      <c r="H12" s="28">
        <v>0.68</v>
      </c>
      <c r="I12" s="28">
        <v>0.28</v>
      </c>
      <c r="J12" s="29">
        <v>19.64</v>
      </c>
      <c r="K12" s="71"/>
    </row>
    <row r="13" ht="14.25" customHeight="1">
      <c r="A13" s="82"/>
      <c r="B13" s="31" t="s">
        <v>27</v>
      </c>
      <c r="C13" s="46" t="s">
        <v>23</v>
      </c>
      <c r="D13" s="47" t="s">
        <v>28</v>
      </c>
      <c r="E13" s="58" t="s">
        <v>64</v>
      </c>
      <c r="F13" s="27" t="str">
        <f>152.4*0.04*1.33</f>
        <v>8.11</v>
      </c>
      <c r="G13" s="28">
        <v>96.0</v>
      </c>
      <c r="H13" s="28">
        <v>3.04</v>
      </c>
      <c r="I13" s="28">
        <v>0.32</v>
      </c>
      <c r="J13" s="29">
        <v>19.44</v>
      </c>
      <c r="K13" s="71"/>
    </row>
    <row r="14" ht="14.25" customHeight="1">
      <c r="A14" s="82"/>
      <c r="B14" s="30" t="s">
        <v>22</v>
      </c>
      <c r="C14" s="24" t="s">
        <v>23</v>
      </c>
      <c r="D14" s="25" t="s">
        <v>24</v>
      </c>
      <c r="E14" s="26">
        <v>20.0</v>
      </c>
      <c r="F14" s="27" t="str">
        <f>52.37*0.02</f>
        <v>1.05</v>
      </c>
      <c r="G14" s="28">
        <v>42.0</v>
      </c>
      <c r="H14" s="28">
        <v>0.98</v>
      </c>
      <c r="I14" s="28">
        <v>0.2</v>
      </c>
      <c r="J14" s="29">
        <v>8.96</v>
      </c>
      <c r="K14" s="71"/>
    </row>
    <row r="15" ht="14.25" customHeight="1">
      <c r="A15" s="82"/>
      <c r="B15" s="31" t="s">
        <v>25</v>
      </c>
      <c r="C15" s="24" t="s">
        <v>23</v>
      </c>
      <c r="D15" s="25" t="s">
        <v>26</v>
      </c>
      <c r="E15" s="26">
        <v>20.0</v>
      </c>
      <c r="F15" s="27" t="str">
        <f>43.63*0.02</f>
        <v>0.87</v>
      </c>
      <c r="G15" s="28">
        <v>47.0</v>
      </c>
      <c r="H15" s="28">
        <v>1.52</v>
      </c>
      <c r="I15" s="28">
        <v>0.16</v>
      </c>
      <c r="J15" s="29">
        <v>9.84</v>
      </c>
      <c r="K15" s="71"/>
    </row>
    <row r="16" ht="14.25" customHeight="1">
      <c r="A16" s="83"/>
      <c r="B16" s="84"/>
      <c r="C16" s="84"/>
      <c r="D16" s="84"/>
      <c r="E16" s="85"/>
      <c r="F16" s="86">
        <v>100.0</v>
      </c>
      <c r="G16" s="87" t="str">
        <f t="shared" ref="G16:J16" si="2">SUM(G10:G15)</f>
        <v>669.00</v>
      </c>
      <c r="H16" s="87" t="str">
        <f t="shared" si="2"/>
        <v>25.50</v>
      </c>
      <c r="I16" s="87" t="str">
        <f t="shared" si="2"/>
        <v>18.22</v>
      </c>
      <c r="J16" s="88" t="str">
        <f t="shared" si="2"/>
        <v>89.38</v>
      </c>
      <c r="K16" s="71"/>
    </row>
    <row r="17" ht="34.5" customHeight="1">
      <c r="A17" s="82"/>
      <c r="B17" s="89" t="s">
        <v>38</v>
      </c>
      <c r="C17" s="90">
        <v>28.0</v>
      </c>
      <c r="D17" s="91" t="s">
        <v>39</v>
      </c>
      <c r="E17" s="92" t="s">
        <v>55</v>
      </c>
      <c r="F17" s="93" t="str">
        <f>11.11*240/245+11.11+9.8</f>
        <v>31.79</v>
      </c>
      <c r="G17" s="44">
        <v>148.25</v>
      </c>
      <c r="H17" s="44">
        <v>2.22</v>
      </c>
      <c r="I17" s="44">
        <v>6.35</v>
      </c>
      <c r="J17" s="45">
        <v>20.66</v>
      </c>
      <c r="K17" s="71"/>
    </row>
    <row r="18" ht="14.25" customHeight="1">
      <c r="A18" s="82"/>
      <c r="B18" s="31" t="s">
        <v>41</v>
      </c>
      <c r="C18" s="46">
        <v>14.0</v>
      </c>
      <c r="D18" s="47" t="s">
        <v>42</v>
      </c>
      <c r="E18" s="58" t="s">
        <v>43</v>
      </c>
      <c r="F18" s="27">
        <v>48.08</v>
      </c>
      <c r="G18" s="28">
        <v>211.0</v>
      </c>
      <c r="H18" s="28">
        <v>16.06</v>
      </c>
      <c r="I18" s="28">
        <v>10.5</v>
      </c>
      <c r="J18" s="29">
        <v>10.25</v>
      </c>
      <c r="K18" s="71"/>
    </row>
    <row r="19" ht="14.25" customHeight="1">
      <c r="A19" s="82"/>
      <c r="B19" s="31" t="s">
        <v>46</v>
      </c>
      <c r="C19" s="46">
        <v>32.0</v>
      </c>
      <c r="D19" s="47" t="s">
        <v>47</v>
      </c>
      <c r="E19" s="58" t="s">
        <v>65</v>
      </c>
      <c r="F19" s="27" t="str">
        <f>7.1*90/96+12.64*70/84</f>
        <v>17.19</v>
      </c>
      <c r="G19" s="28" t="str">
        <f>176*160/180</f>
        <v>156.44</v>
      </c>
      <c r="H19" s="28">
        <v>3.22</v>
      </c>
      <c r="I19" s="28">
        <v>6.76</v>
      </c>
      <c r="J19" s="29">
        <v>21.25</v>
      </c>
      <c r="K19" s="71"/>
    </row>
    <row r="20" ht="14.25" customHeight="1">
      <c r="A20" s="82"/>
      <c r="B20" s="31" t="s">
        <v>27</v>
      </c>
      <c r="C20" s="46" t="s">
        <v>23</v>
      </c>
      <c r="D20" s="47" t="s">
        <v>28</v>
      </c>
      <c r="E20" s="58" t="s">
        <v>64</v>
      </c>
      <c r="F20" s="27" t="str">
        <f>152.4*0.04*1.33</f>
        <v>8.11</v>
      </c>
      <c r="G20" s="28">
        <v>96.0</v>
      </c>
      <c r="H20" s="28">
        <v>3.04</v>
      </c>
      <c r="I20" s="28">
        <v>0.32</v>
      </c>
      <c r="J20" s="29">
        <v>19.44</v>
      </c>
      <c r="K20" s="71"/>
    </row>
    <row r="21" ht="14.25" customHeight="1">
      <c r="A21" s="82"/>
      <c r="B21" s="31" t="s">
        <v>30</v>
      </c>
      <c r="C21" s="46">
        <v>25.0</v>
      </c>
      <c r="D21" s="47" t="s">
        <v>63</v>
      </c>
      <c r="E21" s="58" t="s">
        <v>50</v>
      </c>
      <c r="F21" s="27">
        <v>17.82</v>
      </c>
      <c r="G21" s="28">
        <v>97.0</v>
      </c>
      <c r="H21" s="28">
        <v>0.68</v>
      </c>
      <c r="I21" s="28">
        <v>0.28</v>
      </c>
      <c r="J21" s="29">
        <v>19.64</v>
      </c>
      <c r="K21" s="71"/>
    </row>
    <row r="22" ht="14.25" customHeight="1">
      <c r="A22" s="82"/>
      <c r="B22" s="30" t="s">
        <v>22</v>
      </c>
      <c r="C22" s="24" t="s">
        <v>23</v>
      </c>
      <c r="D22" s="25" t="s">
        <v>24</v>
      </c>
      <c r="E22" s="26">
        <v>21.0</v>
      </c>
      <c r="F22" s="27">
        <v>1.09</v>
      </c>
      <c r="G22" s="28">
        <v>42.0</v>
      </c>
      <c r="H22" s="28">
        <v>0.98</v>
      </c>
      <c r="I22" s="28">
        <v>0.2</v>
      </c>
      <c r="J22" s="29">
        <v>8.96</v>
      </c>
      <c r="K22" s="71"/>
    </row>
    <row r="23" ht="14.25" customHeight="1">
      <c r="A23" s="82"/>
      <c r="B23" s="31" t="s">
        <v>25</v>
      </c>
      <c r="C23" s="24" t="s">
        <v>23</v>
      </c>
      <c r="D23" s="25" t="s">
        <v>26</v>
      </c>
      <c r="E23" s="26">
        <v>21.0</v>
      </c>
      <c r="F23" s="27" t="str">
        <f>43.63*0.021</f>
        <v>0.92</v>
      </c>
      <c r="G23" s="28">
        <v>47.0</v>
      </c>
      <c r="H23" s="28">
        <v>1.52</v>
      </c>
      <c r="I23" s="28">
        <v>0.16</v>
      </c>
      <c r="J23" s="29">
        <v>9.84</v>
      </c>
      <c r="K23" s="71"/>
    </row>
    <row r="24" ht="14.25" customHeight="1">
      <c r="A24" s="83"/>
      <c r="B24" s="84"/>
      <c r="C24" s="84"/>
      <c r="D24" s="84"/>
      <c r="E24" s="85"/>
      <c r="F24" s="86" t="str">
        <f t="shared" ref="F24:J24" si="3">SUM(F17:F23)</f>
        <v>125.00</v>
      </c>
      <c r="G24" s="87" t="str">
        <f t="shared" si="3"/>
        <v>797.69</v>
      </c>
      <c r="H24" s="87" t="str">
        <f t="shared" si="3"/>
        <v>27.72</v>
      </c>
      <c r="I24" s="87" t="str">
        <f t="shared" si="3"/>
        <v>24.57</v>
      </c>
      <c r="J24" s="88" t="str">
        <f t="shared" si="3"/>
        <v>110.04</v>
      </c>
      <c r="K24" s="71"/>
    </row>
    <row r="25" ht="14.25" customHeight="1">
      <c r="A25" s="71"/>
      <c r="B25" s="71"/>
      <c r="C25" s="71"/>
      <c r="D25" s="71"/>
      <c r="E25" s="4"/>
      <c r="F25" s="71"/>
      <c r="G25" s="71"/>
      <c r="H25" s="71"/>
      <c r="I25" s="71"/>
      <c r="J25" s="71"/>
      <c r="K25" s="71"/>
    </row>
    <row r="26" ht="14.25" customHeight="1">
      <c r="A26" s="69" t="s">
        <v>59</v>
      </c>
      <c r="B26" s="71"/>
      <c r="C26" s="71"/>
      <c r="D26" s="71"/>
      <c r="E26" s="4"/>
      <c r="F26" s="71"/>
      <c r="G26" s="71"/>
      <c r="H26" s="71"/>
      <c r="I26" s="71"/>
      <c r="J26" s="71"/>
      <c r="K26" s="71"/>
    </row>
    <row r="27" ht="14.25" customHeight="1">
      <c r="A27" s="71"/>
      <c r="B27" s="71"/>
      <c r="C27" s="71"/>
      <c r="D27" s="71"/>
      <c r="E27" s="4"/>
      <c r="F27" s="71"/>
      <c r="G27" s="71"/>
      <c r="H27" s="71"/>
      <c r="I27" s="71"/>
      <c r="J27" s="71"/>
      <c r="K27" s="71"/>
    </row>
    <row r="28" ht="14.25" customHeight="1">
      <c r="A28" s="69" t="s">
        <v>60</v>
      </c>
      <c r="B28" s="71"/>
      <c r="C28" s="71"/>
      <c r="D28" s="71"/>
      <c r="E28" s="4"/>
      <c r="F28" s="71"/>
      <c r="G28" s="71"/>
      <c r="H28" s="71"/>
      <c r="I28" s="71"/>
      <c r="J28" s="71"/>
      <c r="K28" s="71"/>
    </row>
    <row r="29" ht="14.25" customHeight="1">
      <c r="A29" s="71"/>
      <c r="B29" s="71"/>
      <c r="C29" s="71"/>
      <c r="D29" s="71"/>
      <c r="E29" s="4"/>
      <c r="F29" s="71"/>
      <c r="G29" s="71"/>
      <c r="H29" s="71"/>
      <c r="I29" s="71"/>
      <c r="J29" s="71"/>
      <c r="K29" s="71"/>
    </row>
    <row r="30" ht="14.25" customHeight="1">
      <c r="A30" s="71"/>
      <c r="B30" s="71"/>
      <c r="C30" s="71"/>
      <c r="D30" s="71"/>
      <c r="E30" s="70"/>
      <c r="F30" s="71"/>
      <c r="G30" s="71"/>
      <c r="H30" s="71"/>
      <c r="I30" s="71"/>
      <c r="J30" s="71"/>
      <c r="K30" s="71"/>
    </row>
    <row r="31" ht="14.25" customHeight="1">
      <c r="A31" s="71"/>
      <c r="B31" s="71"/>
      <c r="C31" s="71"/>
      <c r="D31" s="71"/>
      <c r="E31" s="70"/>
      <c r="F31" s="71"/>
      <c r="G31" s="71"/>
      <c r="H31" s="71"/>
      <c r="I31" s="71"/>
      <c r="J31" s="71"/>
      <c r="K31" s="71"/>
    </row>
    <row r="32" ht="14.25" customHeight="1">
      <c r="A32" s="71"/>
      <c r="B32" s="71"/>
      <c r="C32" s="71"/>
      <c r="D32" s="71"/>
      <c r="E32" s="70"/>
      <c r="F32" s="71"/>
      <c r="G32" s="71"/>
      <c r="H32" s="71"/>
      <c r="I32" s="71"/>
      <c r="J32" s="71"/>
      <c r="K32" s="71"/>
    </row>
    <row r="33" ht="14.25" customHeight="1">
      <c r="A33" s="71"/>
      <c r="B33" s="71"/>
      <c r="C33" s="71"/>
      <c r="D33" s="71"/>
      <c r="E33" s="70"/>
      <c r="F33" s="71"/>
      <c r="G33" s="71"/>
      <c r="H33" s="71"/>
      <c r="I33" s="71"/>
      <c r="J33" s="71"/>
      <c r="K33" s="71"/>
    </row>
    <row r="34" ht="14.25" customHeight="1">
      <c r="A34" s="71"/>
      <c r="B34" s="71"/>
      <c r="C34" s="71"/>
      <c r="D34" s="71"/>
      <c r="E34" s="70"/>
      <c r="F34" s="71"/>
      <c r="G34" s="71"/>
      <c r="H34" s="71"/>
      <c r="I34" s="71"/>
      <c r="J34" s="71"/>
      <c r="K34" s="71"/>
    </row>
    <row r="35" ht="14.25" customHeight="1">
      <c r="A35" s="71"/>
      <c r="B35" s="71"/>
      <c r="C35" s="71"/>
      <c r="D35" s="71"/>
      <c r="E35" s="70"/>
      <c r="F35" s="71"/>
      <c r="G35" s="71"/>
      <c r="H35" s="71"/>
      <c r="I35" s="71"/>
      <c r="J35" s="71"/>
      <c r="K35" s="71"/>
    </row>
    <row r="36" ht="14.25" customHeight="1">
      <c r="A36" s="71"/>
      <c r="B36" s="71"/>
      <c r="C36" s="71"/>
      <c r="D36" s="71"/>
      <c r="E36" s="70"/>
      <c r="F36" s="71"/>
      <c r="G36" s="71"/>
      <c r="H36" s="71"/>
      <c r="I36" s="71"/>
      <c r="J36" s="71"/>
      <c r="K36" s="71"/>
    </row>
    <row r="37" ht="14.25" customHeight="1">
      <c r="A37" s="71"/>
      <c r="B37" s="71"/>
      <c r="C37" s="71"/>
      <c r="D37" s="71"/>
      <c r="E37" s="70"/>
      <c r="F37" s="71"/>
      <c r="G37" s="71"/>
      <c r="H37" s="71"/>
      <c r="I37" s="71"/>
      <c r="J37" s="71"/>
      <c r="K37" s="71"/>
    </row>
    <row r="38" ht="14.25" customHeight="1">
      <c r="A38" s="71"/>
      <c r="B38" s="71"/>
      <c r="C38" s="71"/>
      <c r="D38" s="71"/>
      <c r="E38" s="70"/>
      <c r="F38" s="71"/>
      <c r="G38" s="71"/>
      <c r="H38" s="71"/>
      <c r="I38" s="71"/>
      <c r="J38" s="71"/>
      <c r="K38" s="71"/>
    </row>
    <row r="39" ht="14.25" customHeight="1">
      <c r="A39" s="71"/>
      <c r="B39" s="71"/>
      <c r="C39" s="71"/>
      <c r="D39" s="71"/>
      <c r="E39" s="70"/>
      <c r="F39" s="71"/>
      <c r="G39" s="71"/>
      <c r="H39" s="71"/>
      <c r="I39" s="71"/>
      <c r="J39" s="71"/>
      <c r="K39" s="71"/>
    </row>
    <row r="40" ht="14.25" customHeight="1">
      <c r="A40" s="71"/>
      <c r="B40" s="71"/>
      <c r="C40" s="71"/>
      <c r="D40" s="71"/>
      <c r="E40" s="70"/>
      <c r="F40" s="71"/>
      <c r="G40" s="71"/>
      <c r="H40" s="71"/>
      <c r="I40" s="71"/>
      <c r="J40" s="71"/>
      <c r="K40" s="71"/>
    </row>
    <row r="41" ht="14.25" customHeight="1">
      <c r="A41" s="71"/>
      <c r="B41" s="71"/>
      <c r="C41" s="71"/>
      <c r="D41" s="71"/>
      <c r="E41" s="70"/>
      <c r="F41" s="71"/>
      <c r="G41" s="71"/>
      <c r="H41" s="71"/>
      <c r="I41" s="71"/>
      <c r="J41" s="71"/>
      <c r="K41" s="71"/>
    </row>
    <row r="42" ht="14.25" customHeight="1">
      <c r="A42" s="71"/>
      <c r="B42" s="71"/>
      <c r="C42" s="71"/>
      <c r="D42" s="71"/>
      <c r="E42" s="70"/>
      <c r="F42" s="71"/>
      <c r="G42" s="71"/>
      <c r="H42" s="71"/>
      <c r="I42" s="71"/>
      <c r="J42" s="71"/>
      <c r="K42" s="71"/>
    </row>
    <row r="43" ht="14.25" customHeight="1">
      <c r="A43" s="71"/>
      <c r="B43" s="71"/>
      <c r="C43" s="71"/>
      <c r="D43" s="71"/>
      <c r="E43" s="70"/>
      <c r="F43" s="71"/>
      <c r="G43" s="71"/>
      <c r="H43" s="71"/>
      <c r="I43" s="71"/>
      <c r="J43" s="71"/>
      <c r="K43" s="71"/>
    </row>
    <row r="44" ht="14.25" customHeight="1">
      <c r="A44" s="71"/>
      <c r="B44" s="71"/>
      <c r="C44" s="71"/>
      <c r="D44" s="71"/>
      <c r="E44" s="70"/>
      <c r="F44" s="71"/>
      <c r="G44" s="71"/>
      <c r="H44" s="71"/>
      <c r="I44" s="71"/>
      <c r="J44" s="71"/>
      <c r="K44" s="71"/>
    </row>
    <row r="45" ht="14.25" customHeight="1">
      <c r="A45" s="71"/>
      <c r="B45" s="71"/>
      <c r="C45" s="71"/>
      <c r="D45" s="71"/>
      <c r="E45" s="70"/>
      <c r="F45" s="71"/>
      <c r="G45" s="71"/>
      <c r="H45" s="71"/>
      <c r="I45" s="71"/>
      <c r="J45" s="71"/>
      <c r="K45" s="71"/>
    </row>
    <row r="46" ht="14.25" customHeight="1">
      <c r="A46" s="71"/>
      <c r="B46" s="71"/>
      <c r="C46" s="71"/>
      <c r="D46" s="71"/>
      <c r="E46" s="70"/>
      <c r="F46" s="71"/>
      <c r="G46" s="71"/>
      <c r="H46" s="71"/>
      <c r="I46" s="71"/>
      <c r="J46" s="71"/>
      <c r="K46" s="71"/>
    </row>
    <row r="47" ht="14.25" customHeight="1">
      <c r="A47" s="71"/>
      <c r="B47" s="71"/>
      <c r="C47" s="71"/>
      <c r="D47" s="71"/>
      <c r="E47" s="70"/>
      <c r="F47" s="71"/>
      <c r="G47" s="71"/>
      <c r="H47" s="71"/>
      <c r="I47" s="71"/>
      <c r="J47" s="71"/>
      <c r="K47" s="71"/>
    </row>
    <row r="48" ht="14.25" customHeight="1">
      <c r="A48" s="71"/>
      <c r="B48" s="71"/>
      <c r="C48" s="71"/>
      <c r="D48" s="71"/>
      <c r="E48" s="70"/>
      <c r="F48" s="71"/>
      <c r="G48" s="71"/>
      <c r="H48" s="71"/>
      <c r="I48" s="71"/>
      <c r="J48" s="71"/>
      <c r="K48" s="71"/>
    </row>
    <row r="49" ht="14.25" customHeight="1">
      <c r="A49" s="71"/>
      <c r="B49" s="71"/>
      <c r="C49" s="71"/>
      <c r="D49" s="71"/>
      <c r="E49" s="70"/>
      <c r="F49" s="71"/>
      <c r="G49" s="71"/>
      <c r="H49" s="71"/>
      <c r="I49" s="71"/>
      <c r="J49" s="71"/>
      <c r="K49" s="71"/>
    </row>
    <row r="50" ht="14.25" customHeight="1">
      <c r="A50" s="71"/>
      <c r="B50" s="71"/>
      <c r="C50" s="71"/>
      <c r="D50" s="71"/>
      <c r="E50" s="70"/>
      <c r="F50" s="71"/>
      <c r="G50" s="71"/>
      <c r="H50" s="71"/>
      <c r="I50" s="71"/>
      <c r="J50" s="71"/>
      <c r="K50" s="71"/>
    </row>
    <row r="51" ht="14.25" customHeight="1">
      <c r="A51" s="71"/>
      <c r="B51" s="71"/>
      <c r="C51" s="71"/>
      <c r="D51" s="71"/>
      <c r="E51" s="70"/>
      <c r="F51" s="71"/>
      <c r="G51" s="71"/>
      <c r="H51" s="71"/>
      <c r="I51" s="71"/>
      <c r="J51" s="71"/>
      <c r="K51" s="71"/>
    </row>
    <row r="52" ht="14.25" customHeight="1">
      <c r="A52" s="71"/>
      <c r="B52" s="71"/>
      <c r="C52" s="71"/>
      <c r="D52" s="71"/>
      <c r="E52" s="70"/>
      <c r="F52" s="71"/>
      <c r="G52" s="71"/>
      <c r="H52" s="71"/>
      <c r="I52" s="71"/>
      <c r="J52" s="71"/>
      <c r="K52" s="71"/>
    </row>
    <row r="53" ht="14.25" customHeight="1">
      <c r="A53" s="71"/>
      <c r="B53" s="71"/>
      <c r="C53" s="71"/>
      <c r="D53" s="71"/>
      <c r="E53" s="70"/>
      <c r="F53" s="71"/>
      <c r="G53" s="71"/>
      <c r="H53" s="71"/>
      <c r="I53" s="71"/>
      <c r="J53" s="71"/>
      <c r="K53" s="71"/>
    </row>
    <row r="54" ht="14.25" customHeight="1">
      <c r="A54" s="71"/>
      <c r="B54" s="71"/>
      <c r="C54" s="71"/>
      <c r="D54" s="71"/>
      <c r="E54" s="70"/>
      <c r="F54" s="71"/>
      <c r="G54" s="71"/>
      <c r="H54" s="71"/>
      <c r="I54" s="71"/>
      <c r="J54" s="71"/>
      <c r="K54" s="71"/>
    </row>
    <row r="55" ht="14.25" customHeight="1">
      <c r="A55" s="71"/>
      <c r="B55" s="71"/>
      <c r="C55" s="71"/>
      <c r="D55" s="71"/>
      <c r="E55" s="70"/>
      <c r="F55" s="71"/>
      <c r="G55" s="71"/>
      <c r="H55" s="71"/>
      <c r="I55" s="71"/>
      <c r="J55" s="71"/>
      <c r="K55" s="71"/>
    </row>
    <row r="56" ht="14.25" customHeight="1">
      <c r="A56" s="71"/>
      <c r="B56" s="71"/>
      <c r="C56" s="71"/>
      <c r="D56" s="71"/>
      <c r="E56" s="70"/>
      <c r="F56" s="71"/>
      <c r="G56" s="71"/>
      <c r="H56" s="71"/>
      <c r="I56" s="71"/>
      <c r="J56" s="71"/>
      <c r="K56" s="71"/>
    </row>
    <row r="57" ht="14.25" customHeight="1">
      <c r="A57" s="71"/>
      <c r="B57" s="71"/>
      <c r="C57" s="71"/>
      <c r="D57" s="71"/>
      <c r="E57" s="70"/>
      <c r="F57" s="71"/>
      <c r="G57" s="71"/>
      <c r="H57" s="71"/>
      <c r="I57" s="71"/>
      <c r="J57" s="71"/>
      <c r="K57" s="71"/>
    </row>
    <row r="58" ht="14.25" customHeight="1">
      <c r="A58" s="71"/>
      <c r="B58" s="71"/>
      <c r="C58" s="71"/>
      <c r="D58" s="71"/>
      <c r="E58" s="70"/>
      <c r="F58" s="71"/>
      <c r="G58" s="71"/>
      <c r="H58" s="71"/>
      <c r="I58" s="71"/>
      <c r="J58" s="71"/>
      <c r="K58" s="71"/>
    </row>
    <row r="59" ht="14.25" customHeight="1">
      <c r="A59" s="71"/>
      <c r="B59" s="71"/>
      <c r="C59" s="71"/>
      <c r="D59" s="71"/>
      <c r="E59" s="70"/>
      <c r="F59" s="71"/>
      <c r="G59" s="71"/>
      <c r="H59" s="71"/>
      <c r="I59" s="71"/>
      <c r="J59" s="71"/>
      <c r="K59" s="71"/>
    </row>
    <row r="60" ht="14.25" customHeight="1">
      <c r="A60" s="71"/>
      <c r="B60" s="71"/>
      <c r="C60" s="71"/>
      <c r="D60" s="71"/>
      <c r="E60" s="70"/>
      <c r="F60" s="71"/>
      <c r="G60" s="71"/>
      <c r="H60" s="71"/>
      <c r="I60" s="71"/>
      <c r="J60" s="71"/>
      <c r="K60" s="71"/>
    </row>
    <row r="61" ht="14.25" customHeight="1">
      <c r="A61" s="71"/>
      <c r="B61" s="71"/>
      <c r="C61" s="71"/>
      <c r="D61" s="71"/>
      <c r="E61" s="70"/>
      <c r="F61" s="71"/>
      <c r="G61" s="71"/>
      <c r="H61" s="71"/>
      <c r="I61" s="71"/>
      <c r="J61" s="71"/>
      <c r="K61" s="71"/>
    </row>
    <row r="62" ht="14.25" customHeight="1">
      <c r="A62" s="71"/>
      <c r="B62" s="71"/>
      <c r="C62" s="71"/>
      <c r="D62" s="71"/>
      <c r="E62" s="70"/>
      <c r="F62" s="71"/>
      <c r="G62" s="71"/>
      <c r="H62" s="71"/>
      <c r="I62" s="71"/>
      <c r="J62" s="71"/>
      <c r="K62" s="71"/>
    </row>
    <row r="63" ht="14.25" customHeight="1">
      <c r="A63" s="71"/>
      <c r="B63" s="71"/>
      <c r="C63" s="71"/>
      <c r="D63" s="71"/>
      <c r="E63" s="70"/>
      <c r="F63" s="71"/>
      <c r="G63" s="71"/>
      <c r="H63" s="71"/>
      <c r="I63" s="71"/>
      <c r="J63" s="71"/>
      <c r="K63" s="71"/>
    </row>
    <row r="64" ht="14.25" customHeight="1">
      <c r="A64" s="71"/>
      <c r="B64" s="71"/>
      <c r="C64" s="71"/>
      <c r="D64" s="71"/>
      <c r="E64" s="70"/>
      <c r="F64" s="71"/>
      <c r="G64" s="71"/>
      <c r="H64" s="71"/>
      <c r="I64" s="71"/>
      <c r="J64" s="71"/>
      <c r="K64" s="71"/>
    </row>
    <row r="65" ht="14.25" customHeight="1">
      <c r="A65" s="71"/>
      <c r="B65" s="71"/>
      <c r="C65" s="71"/>
      <c r="D65" s="71"/>
      <c r="E65" s="70"/>
      <c r="F65" s="71"/>
      <c r="G65" s="71"/>
      <c r="H65" s="71"/>
      <c r="I65" s="71"/>
      <c r="J65" s="71"/>
      <c r="K65" s="71"/>
    </row>
    <row r="66" ht="14.25" customHeight="1">
      <c r="A66" s="71"/>
      <c r="B66" s="71"/>
      <c r="C66" s="71"/>
      <c r="D66" s="71"/>
      <c r="E66" s="70"/>
      <c r="F66" s="71"/>
      <c r="G66" s="71"/>
      <c r="H66" s="71"/>
      <c r="I66" s="71"/>
      <c r="J66" s="71"/>
      <c r="K66" s="71"/>
    </row>
    <row r="67" ht="14.25" customHeight="1">
      <c r="A67" s="71"/>
      <c r="B67" s="71"/>
      <c r="C67" s="71"/>
      <c r="D67" s="71"/>
      <c r="E67" s="70"/>
      <c r="F67" s="71"/>
      <c r="G67" s="71"/>
      <c r="H67" s="71"/>
      <c r="I67" s="71"/>
      <c r="J67" s="71"/>
      <c r="K67" s="71"/>
    </row>
    <row r="68" ht="14.25" customHeight="1">
      <c r="A68" s="71"/>
      <c r="B68" s="71"/>
      <c r="C68" s="71"/>
      <c r="D68" s="71"/>
      <c r="E68" s="70"/>
      <c r="F68" s="71"/>
      <c r="G68" s="71"/>
      <c r="H68" s="71"/>
      <c r="I68" s="71"/>
      <c r="J68" s="71"/>
      <c r="K68" s="71"/>
    </row>
    <row r="69" ht="14.25" customHeight="1">
      <c r="A69" s="71"/>
      <c r="B69" s="71"/>
      <c r="C69" s="71"/>
      <c r="D69" s="71"/>
      <c r="E69" s="70"/>
      <c r="F69" s="71"/>
      <c r="G69" s="71"/>
      <c r="H69" s="71"/>
      <c r="I69" s="71"/>
      <c r="J69" s="71"/>
      <c r="K69" s="71"/>
    </row>
    <row r="70" ht="14.25" customHeight="1">
      <c r="A70" s="71"/>
      <c r="B70" s="71"/>
      <c r="C70" s="71"/>
      <c r="D70" s="71"/>
      <c r="E70" s="70"/>
      <c r="F70" s="71"/>
      <c r="G70" s="71"/>
      <c r="H70" s="71"/>
      <c r="I70" s="71"/>
      <c r="J70" s="71"/>
      <c r="K70" s="71"/>
    </row>
    <row r="71" ht="14.25" customHeight="1">
      <c r="A71" s="71"/>
      <c r="B71" s="71"/>
      <c r="C71" s="71"/>
      <c r="D71" s="71"/>
      <c r="E71" s="70"/>
      <c r="F71" s="71"/>
      <c r="G71" s="71"/>
      <c r="H71" s="71"/>
      <c r="I71" s="71"/>
      <c r="J71" s="71"/>
      <c r="K71" s="71"/>
    </row>
    <row r="72" ht="14.25" customHeight="1">
      <c r="A72" s="71"/>
      <c r="B72" s="71"/>
      <c r="C72" s="71"/>
      <c r="D72" s="71"/>
      <c r="E72" s="70"/>
      <c r="F72" s="71"/>
      <c r="G72" s="71"/>
      <c r="H72" s="71"/>
      <c r="I72" s="71"/>
      <c r="J72" s="71"/>
      <c r="K72" s="71"/>
    </row>
    <row r="73" ht="14.25" customHeight="1">
      <c r="A73" s="71"/>
      <c r="B73" s="71"/>
      <c r="C73" s="71"/>
      <c r="D73" s="71"/>
      <c r="E73" s="70"/>
      <c r="F73" s="71"/>
      <c r="G73" s="71"/>
      <c r="H73" s="71"/>
      <c r="I73" s="71"/>
      <c r="J73" s="71"/>
      <c r="K73" s="71"/>
    </row>
    <row r="74" ht="14.25" customHeight="1">
      <c r="A74" s="71"/>
      <c r="B74" s="71"/>
      <c r="C74" s="71"/>
      <c r="D74" s="71"/>
      <c r="E74" s="70"/>
      <c r="F74" s="71"/>
      <c r="G74" s="71"/>
      <c r="H74" s="71"/>
      <c r="I74" s="71"/>
      <c r="J74" s="71"/>
      <c r="K74" s="71"/>
    </row>
    <row r="75" ht="14.25" customHeight="1">
      <c r="A75" s="71"/>
      <c r="B75" s="71"/>
      <c r="C75" s="71"/>
      <c r="D75" s="71"/>
      <c r="E75" s="70"/>
      <c r="F75" s="71"/>
      <c r="G75" s="71"/>
      <c r="H75" s="71"/>
      <c r="I75" s="71"/>
      <c r="J75" s="71"/>
      <c r="K75" s="71"/>
    </row>
    <row r="76" ht="14.25" customHeight="1">
      <c r="A76" s="71"/>
      <c r="B76" s="71"/>
      <c r="C76" s="71"/>
      <c r="D76" s="71"/>
      <c r="E76" s="70"/>
      <c r="F76" s="71"/>
      <c r="G76" s="71"/>
      <c r="H76" s="71"/>
      <c r="I76" s="71"/>
      <c r="J76" s="71"/>
      <c r="K76" s="71"/>
    </row>
    <row r="77" ht="14.25" customHeight="1">
      <c r="A77" s="71"/>
      <c r="B77" s="71"/>
      <c r="C77" s="71"/>
      <c r="D77" s="71"/>
      <c r="E77" s="70"/>
      <c r="F77" s="71"/>
      <c r="G77" s="71"/>
      <c r="H77" s="71"/>
      <c r="I77" s="71"/>
      <c r="J77" s="71"/>
      <c r="K77" s="71"/>
    </row>
    <row r="78" ht="14.25" customHeight="1">
      <c r="A78" s="71"/>
      <c r="B78" s="71"/>
      <c r="C78" s="71"/>
      <c r="D78" s="71"/>
      <c r="E78" s="70"/>
      <c r="F78" s="71"/>
      <c r="G78" s="71"/>
      <c r="H78" s="71"/>
      <c r="I78" s="71"/>
      <c r="J78" s="71"/>
      <c r="K78" s="71"/>
    </row>
    <row r="79" ht="14.25" customHeight="1">
      <c r="A79" s="71"/>
      <c r="B79" s="71"/>
      <c r="C79" s="71"/>
      <c r="D79" s="71"/>
      <c r="E79" s="70"/>
      <c r="F79" s="71"/>
      <c r="G79" s="71"/>
      <c r="H79" s="71"/>
      <c r="I79" s="71"/>
      <c r="J79" s="71"/>
      <c r="K79" s="71"/>
    </row>
    <row r="80" ht="14.25" customHeight="1">
      <c r="A80" s="71"/>
      <c r="B80" s="71"/>
      <c r="C80" s="71"/>
      <c r="D80" s="71"/>
      <c r="E80" s="70"/>
      <c r="F80" s="71"/>
      <c r="G80" s="71"/>
      <c r="H80" s="71"/>
      <c r="I80" s="71"/>
      <c r="J80" s="71"/>
      <c r="K80" s="71"/>
    </row>
    <row r="81" ht="14.25" customHeight="1">
      <c r="A81" s="71"/>
      <c r="B81" s="71"/>
      <c r="C81" s="71"/>
      <c r="D81" s="71"/>
      <c r="E81" s="70"/>
      <c r="F81" s="71"/>
      <c r="G81" s="71"/>
      <c r="H81" s="71"/>
      <c r="I81" s="71"/>
      <c r="J81" s="71"/>
      <c r="K81" s="71"/>
    </row>
    <row r="82" ht="14.25" customHeight="1">
      <c r="A82" s="71"/>
      <c r="B82" s="71"/>
      <c r="C82" s="71"/>
      <c r="D82" s="71"/>
      <c r="E82" s="70"/>
      <c r="F82" s="71"/>
      <c r="G82" s="71"/>
      <c r="H82" s="71"/>
      <c r="I82" s="71"/>
      <c r="J82" s="71"/>
      <c r="K82" s="71"/>
    </row>
    <row r="83" ht="14.25" customHeight="1">
      <c r="A83" s="71"/>
      <c r="B83" s="71"/>
      <c r="C83" s="71"/>
      <c r="D83" s="71"/>
      <c r="E83" s="70"/>
      <c r="F83" s="71"/>
      <c r="G83" s="71"/>
      <c r="H83" s="71"/>
      <c r="I83" s="71"/>
      <c r="J83" s="71"/>
      <c r="K83" s="71"/>
    </row>
    <row r="84" ht="14.25" customHeight="1">
      <c r="A84" s="71"/>
      <c r="B84" s="71"/>
      <c r="C84" s="71"/>
      <c r="D84" s="71"/>
      <c r="E84" s="70"/>
      <c r="F84" s="71"/>
      <c r="G84" s="71"/>
      <c r="H84" s="71"/>
      <c r="I84" s="71"/>
      <c r="J84" s="71"/>
      <c r="K84" s="71"/>
    </row>
    <row r="85" ht="14.25" customHeight="1">
      <c r="A85" s="71"/>
      <c r="B85" s="71"/>
      <c r="C85" s="71"/>
      <c r="D85" s="71"/>
      <c r="E85" s="70"/>
      <c r="F85" s="71"/>
      <c r="G85" s="71"/>
      <c r="H85" s="71"/>
      <c r="I85" s="71"/>
      <c r="J85" s="71"/>
      <c r="K85" s="71"/>
    </row>
    <row r="86" ht="14.25" customHeight="1">
      <c r="A86" s="71"/>
      <c r="B86" s="71"/>
      <c r="C86" s="71"/>
      <c r="D86" s="71"/>
      <c r="E86" s="70"/>
      <c r="F86" s="71"/>
      <c r="G86" s="71"/>
      <c r="H86" s="71"/>
      <c r="I86" s="71"/>
      <c r="J86" s="71"/>
      <c r="K86" s="71"/>
    </row>
    <row r="87" ht="14.25" customHeight="1">
      <c r="A87" s="71"/>
      <c r="B87" s="71"/>
      <c r="C87" s="71"/>
      <c r="D87" s="71"/>
      <c r="E87" s="70"/>
      <c r="F87" s="71"/>
      <c r="G87" s="71"/>
      <c r="H87" s="71"/>
      <c r="I87" s="71"/>
      <c r="J87" s="71"/>
      <c r="K87" s="71"/>
    </row>
    <row r="88" ht="14.25" customHeight="1">
      <c r="A88" s="71"/>
      <c r="B88" s="71"/>
      <c r="C88" s="71"/>
      <c r="D88" s="71"/>
      <c r="E88" s="70"/>
      <c r="F88" s="71"/>
      <c r="G88" s="71"/>
      <c r="H88" s="71"/>
      <c r="I88" s="71"/>
      <c r="J88" s="71"/>
      <c r="K88" s="71"/>
    </row>
    <row r="89" ht="14.25" customHeight="1">
      <c r="A89" s="71"/>
      <c r="B89" s="71"/>
      <c r="C89" s="71"/>
      <c r="D89" s="71"/>
      <c r="E89" s="70"/>
      <c r="F89" s="71"/>
      <c r="G89" s="71"/>
      <c r="H89" s="71"/>
      <c r="I89" s="71"/>
      <c r="J89" s="71"/>
      <c r="K89" s="71"/>
    </row>
    <row r="90" ht="14.25" customHeight="1">
      <c r="A90" s="71"/>
      <c r="B90" s="71"/>
      <c r="C90" s="71"/>
      <c r="D90" s="71"/>
      <c r="E90" s="70"/>
      <c r="F90" s="71"/>
      <c r="G90" s="71"/>
      <c r="H90" s="71"/>
      <c r="I90" s="71"/>
      <c r="J90" s="71"/>
      <c r="K90" s="71"/>
    </row>
    <row r="91" ht="14.25" customHeight="1">
      <c r="A91" s="71"/>
      <c r="B91" s="71"/>
      <c r="C91" s="71"/>
      <c r="D91" s="71"/>
      <c r="E91" s="70"/>
      <c r="F91" s="71"/>
      <c r="G91" s="71"/>
      <c r="H91" s="71"/>
      <c r="I91" s="71"/>
      <c r="J91" s="71"/>
      <c r="K91" s="71"/>
    </row>
    <row r="92" ht="14.25" customHeight="1">
      <c r="A92" s="71"/>
      <c r="B92" s="71"/>
      <c r="C92" s="71"/>
      <c r="D92" s="71"/>
      <c r="E92" s="70"/>
      <c r="F92" s="71"/>
      <c r="G92" s="71"/>
      <c r="H92" s="71"/>
      <c r="I92" s="71"/>
      <c r="J92" s="71"/>
      <c r="K92" s="71"/>
    </row>
    <row r="93" ht="14.25" customHeight="1">
      <c r="A93" s="71"/>
      <c r="B93" s="71"/>
      <c r="C93" s="71"/>
      <c r="D93" s="71"/>
      <c r="E93" s="70"/>
      <c r="F93" s="71"/>
      <c r="G93" s="71"/>
      <c r="H93" s="71"/>
      <c r="I93" s="71"/>
      <c r="J93" s="71"/>
      <c r="K93" s="71"/>
    </row>
    <row r="94" ht="14.25" customHeight="1">
      <c r="A94" s="71"/>
      <c r="B94" s="71"/>
      <c r="C94" s="71"/>
      <c r="D94" s="71"/>
      <c r="E94" s="70"/>
      <c r="F94" s="71"/>
      <c r="G94" s="71"/>
      <c r="H94" s="71"/>
      <c r="I94" s="71"/>
      <c r="J94" s="71"/>
      <c r="K94" s="71"/>
    </row>
    <row r="95" ht="14.25" customHeight="1">
      <c r="A95" s="71"/>
      <c r="B95" s="71"/>
      <c r="C95" s="71"/>
      <c r="D95" s="71"/>
      <c r="E95" s="70"/>
      <c r="F95" s="71"/>
      <c r="G95" s="71"/>
      <c r="H95" s="71"/>
      <c r="I95" s="71"/>
      <c r="J95" s="71"/>
      <c r="K95" s="71"/>
    </row>
    <row r="96" ht="14.25" customHeight="1">
      <c r="A96" s="71"/>
      <c r="B96" s="71"/>
      <c r="C96" s="71"/>
      <c r="D96" s="71"/>
      <c r="E96" s="70"/>
      <c r="F96" s="71"/>
      <c r="G96" s="71"/>
      <c r="H96" s="71"/>
      <c r="I96" s="71"/>
      <c r="J96" s="71"/>
      <c r="K96" s="71"/>
    </row>
    <row r="97" ht="14.25" customHeight="1">
      <c r="A97" s="71"/>
      <c r="B97" s="71"/>
      <c r="C97" s="71"/>
      <c r="D97" s="71"/>
      <c r="E97" s="70"/>
      <c r="F97" s="71"/>
      <c r="G97" s="71"/>
      <c r="H97" s="71"/>
      <c r="I97" s="71"/>
      <c r="J97" s="71"/>
      <c r="K97" s="71"/>
    </row>
    <row r="98" ht="14.25" customHeight="1">
      <c r="A98" s="71"/>
      <c r="B98" s="71"/>
      <c r="C98" s="71"/>
      <c r="D98" s="71"/>
      <c r="E98" s="70"/>
      <c r="F98" s="71"/>
      <c r="G98" s="71"/>
      <c r="H98" s="71"/>
      <c r="I98" s="71"/>
      <c r="J98" s="71"/>
      <c r="K98" s="71"/>
    </row>
    <row r="99" ht="14.25" customHeight="1">
      <c r="A99" s="71"/>
      <c r="B99" s="71"/>
      <c r="C99" s="71"/>
      <c r="D99" s="71"/>
      <c r="E99" s="70"/>
      <c r="F99" s="71"/>
      <c r="G99" s="71"/>
      <c r="H99" s="71"/>
      <c r="I99" s="71"/>
      <c r="J99" s="71"/>
      <c r="K99" s="71"/>
    </row>
    <row r="100" ht="14.25" customHeight="1">
      <c r="A100" s="71"/>
      <c r="B100" s="71"/>
      <c r="C100" s="71"/>
      <c r="D100" s="71"/>
      <c r="E100" s="70"/>
      <c r="F100" s="71"/>
      <c r="G100" s="71"/>
      <c r="H100" s="71"/>
      <c r="I100" s="71"/>
      <c r="J100" s="71"/>
      <c r="K100" s="71"/>
    </row>
  </sheetData>
  <mergeCells count="1">
    <mergeCell ref="B1:D1"/>
  </mergeCells>
  <printOptions/>
  <pageMargins bottom="0.15748031496062992" footer="0.0" header="0.0" left="0.11811023622047245" right="0.11811023622047245" top="0.15748031496062992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бесплатно</vt:lpstr>
      <vt:lpstr>платно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Александр Киреев</cp:lastModifiedBy>
  <cp:lastPrinted>2023-01-30T03:02:27Z</cp:lastPrinted>
  <dcterms:modified xsi:type="dcterms:W3CDTF">2023-09-04T04:42:53Z</dcterms:modified>
</cp:coreProperties>
</file>